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ремонт" sheetId="2" r:id="rId1"/>
    <sheet name="Цены  на строительство" sheetId="3" r:id="rId2"/>
    <sheet name="Лист1" sheetId="1" r:id="rId3"/>
  </sheets>
  <externalReferences>
    <externalReference r:id="rId4"/>
  </externalReferences>
  <definedNames>
    <definedName name="Категории">#REF!</definedName>
    <definedName name="Кол">#REF!</definedName>
    <definedName name="Количество">#REF!</definedName>
    <definedName name="_xlnm.Print_Area" localSheetId="1">'Цены  на строительство'!$A$1:$M$119</definedName>
    <definedName name="_xlnm.Print_Area" localSheetId="0">'Цены на ремонт'!$A$1:$M$86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0" i="3" l="1"/>
  <c r="J110" i="3" s="1"/>
  <c r="L110" i="3" s="1"/>
  <c r="J109" i="3"/>
  <c r="L109" i="3" s="1"/>
  <c r="N108" i="3"/>
  <c r="J108" i="3"/>
  <c r="L108" i="3" s="1"/>
  <c r="J107" i="3"/>
  <c r="L107" i="3" s="1"/>
  <c r="N106" i="3"/>
  <c r="J106" i="3"/>
  <c r="L106" i="3" s="1"/>
  <c r="J105" i="3"/>
  <c r="L105" i="3" s="1"/>
  <c r="N104" i="3"/>
  <c r="J104" i="3" s="1"/>
  <c r="L104" i="3" s="1"/>
  <c r="J103" i="3"/>
  <c r="L103" i="3" s="1"/>
  <c r="N102" i="3"/>
  <c r="J102" i="3" s="1"/>
  <c r="L102" i="3" s="1"/>
  <c r="J101" i="3"/>
  <c r="L101" i="3" s="1"/>
  <c r="N100" i="3"/>
  <c r="J100" i="3" s="1"/>
  <c r="L100" i="3" s="1"/>
  <c r="J99" i="3"/>
  <c r="L99" i="3" s="1"/>
  <c r="N98" i="3"/>
  <c r="J98" i="3" s="1"/>
  <c r="L98" i="3" s="1"/>
  <c r="N93" i="3"/>
  <c r="J93" i="3" s="1"/>
  <c r="L93" i="3" s="1"/>
  <c r="J92" i="3"/>
  <c r="L92" i="3" s="1"/>
  <c r="J91" i="3"/>
  <c r="L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L81" i="3" s="1"/>
  <c r="N76" i="3"/>
  <c r="J76" i="3"/>
  <c r="P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L50" i="3"/>
  <c r="L49" i="3"/>
  <c r="L48" i="3"/>
  <c r="L46" i="3"/>
  <c r="L45" i="3"/>
  <c r="L44" i="3"/>
  <c r="L42" i="3"/>
  <c r="L41" i="3"/>
  <c r="L40" i="3"/>
  <c r="R34" i="3"/>
  <c r="L34" i="3"/>
  <c r="R33" i="3"/>
  <c r="L33" i="3"/>
  <c r="R32" i="3"/>
  <c r="L32" i="3"/>
  <c r="R31" i="3"/>
  <c r="R30" i="3"/>
  <c r="L30" i="3"/>
  <c r="R29" i="3"/>
  <c r="L29" i="3"/>
  <c r="R28" i="3"/>
  <c r="L28" i="3"/>
  <c r="R27" i="3"/>
  <c r="R26" i="3"/>
  <c r="L26" i="3"/>
  <c r="R25" i="3"/>
  <c r="L25" i="3"/>
  <c r="L24" i="3"/>
  <c r="L73" i="2"/>
  <c r="L72" i="2"/>
  <c r="L71" i="2"/>
  <c r="L70" i="2"/>
  <c r="L69" i="2"/>
  <c r="L68" i="2"/>
  <c r="L62" i="2"/>
  <c r="L61" i="2"/>
  <c r="L60" i="2"/>
  <c r="L58" i="2"/>
  <c r="L57" i="2"/>
  <c r="L56" i="2"/>
  <c r="L49" i="2"/>
  <c r="L48" i="2"/>
  <c r="L47" i="2"/>
  <c r="L45" i="2"/>
  <c r="L44" i="2"/>
  <c r="L43" i="2"/>
  <c r="L41" i="2"/>
  <c r="L40" i="2"/>
  <c r="L39" i="2"/>
  <c r="L33" i="2"/>
  <c r="L32" i="2"/>
  <c r="L31" i="2"/>
  <c r="L29" i="2"/>
  <c r="L28" i="2"/>
  <c r="L27" i="2"/>
  <c r="L25" i="2"/>
  <c r="L24" i="2"/>
  <c r="L23" i="2"/>
  <c r="L76" i="3" l="1"/>
</calcChain>
</file>

<file path=xl/sharedStrings.xml><?xml version="1.0" encoding="utf-8"?>
<sst xmlns="http://schemas.openxmlformats.org/spreadsheetml/2006/main" count="227" uniqueCount="45">
  <si>
    <t>Утверждаю:</t>
  </si>
  <si>
    <t>Директор Кобринского  опытного лесхоза</t>
  </si>
  <si>
    <t>___________      Н.А. Полуянов</t>
  </si>
  <si>
    <t>Вводятся в действие с:</t>
  </si>
  <si>
    <t>01.06.2025 г.</t>
  </si>
  <si>
    <t>(Утвержден приказом № 296 от 21.05.2025 г.)</t>
  </si>
  <si>
    <t xml:space="preserve">Отпускные цены на лесоматериалы круглые, поставляемые на условиях                      ФРАНКО-НИЖНИЙ  лесосклад (склад предприятия)  (с рентабельностью не более 5%), </t>
  </si>
  <si>
    <r>
      <rPr>
        <b/>
        <i/>
        <u/>
        <sz val="12"/>
        <rFont val="Arial Cyr"/>
        <charset val="204"/>
      </rPr>
      <t xml:space="preserve"> Для физических лиц</t>
    </r>
    <r>
      <rPr>
        <b/>
        <i/>
        <sz val="12"/>
        <rFont val="Arial Cyr"/>
        <charset val="204"/>
      </rPr>
      <t xml:space="preserve"> (</t>
    </r>
    <r>
      <rPr>
        <b/>
        <i/>
        <u/>
        <sz val="12"/>
        <rFont val="Arial Cyr"/>
        <charset val="204"/>
      </rPr>
      <t>до 10 м. куб.)</t>
    </r>
    <r>
      <rPr>
        <b/>
        <i/>
        <sz val="12"/>
        <rFont val="Arial Cyr"/>
        <charset val="204"/>
      </rPr>
      <t xml:space="preserve">: цель приобретения-для </t>
    </r>
    <r>
      <rPr>
        <b/>
        <i/>
        <u/>
        <sz val="12"/>
        <rFont val="Arial Cyr"/>
        <charset val="204"/>
      </rPr>
      <t>текущего</t>
    </r>
    <r>
      <rPr>
        <b/>
        <i/>
        <sz val="12"/>
        <rFont val="Arial Cyr"/>
        <charset val="204"/>
      </rPr>
      <t xml:space="preserve"> ремонта жилых домов,надворных построек,ограждения земельного участка, текущего ремонта объектов на территории садоводческого товарищества или дачного кооператива (в соответствии с п.6.3.Указа Президента РБ № 294 от 22.08.2022 г.)</t>
    </r>
  </si>
  <si>
    <r>
      <t xml:space="preserve">     Для юридических лиц: цель приобретения -для осуществления строительства жилья на территории сельской местности</t>
    </r>
    <r>
      <rPr>
        <b/>
        <i/>
        <u/>
        <sz val="12"/>
        <rFont val="Arial Cyr"/>
        <charset val="204"/>
      </rPr>
      <t xml:space="preserve"> вне   государственных программ </t>
    </r>
    <r>
      <rPr>
        <b/>
        <i/>
        <sz val="12"/>
        <rFont val="Arial Cyr"/>
        <charset val="204"/>
      </rPr>
      <t>(в соответствии с п.6.2. Указа Президента РБ № 294 от 22.08.2022 г.).</t>
    </r>
  </si>
  <si>
    <t xml:space="preserve">  Цены  на условиях франко-нижний лесосклад (склад предприятия) установлены в соответствии с законодательством  и учитывают  затраты  организации -изготовителя  по заготовке,трелевке,подвозке  к  лесовозной  дороге,  погрузке  на автотранспорт  и  вывозке на  нижний  лесосклад  ПРЕДПРИЯТИЯ . </t>
  </si>
  <si>
    <t xml:space="preserve">    Услуги по погрузке на автотранспорт и  доставке на склад покупателя оплачиваются покупателем дополнительно.</t>
  </si>
  <si>
    <r>
      <t xml:space="preserve">   Если реализация лесоматериалов осуществляется с  рубок по промышленной(предпринимательской) деятельности, то цена на продукцию  облагается НДС </t>
    </r>
    <r>
      <rPr>
        <b/>
        <sz val="14"/>
        <rFont val="Times New Roman"/>
        <family val="1"/>
        <charset val="204"/>
      </rPr>
      <t>по ставке 20%.</t>
    </r>
  </si>
  <si>
    <t xml:space="preserve">    Если реализация лесоматериалов осуществляется с  рубок по лесохозяйственной деятельности,    то цена на  продукцию НДС не облагается.</t>
  </si>
  <si>
    <t>ЛЕСОМАТЕРИАЛЫ КРУГЛЫЕ ХВОЙНЫХ ПОРОД</t>
  </si>
  <si>
    <t>Лесоматериалы круглые хвойных пород (сосна) СТБ 2316-2-2013</t>
  </si>
  <si>
    <t>Длина,м.</t>
  </si>
  <si>
    <t>Сорт</t>
  </si>
  <si>
    <t>Толщина, см</t>
  </si>
  <si>
    <t>Цена за 1 м3, руб.</t>
  </si>
  <si>
    <t>без НДС</t>
  </si>
  <si>
    <t>с НДС</t>
  </si>
  <si>
    <t>0,5-6,5</t>
  </si>
  <si>
    <t>А</t>
  </si>
  <si>
    <t>до 13 включит.</t>
  </si>
  <si>
    <t>В</t>
  </si>
  <si>
    <t>С</t>
  </si>
  <si>
    <t>14-25</t>
  </si>
  <si>
    <t>26 и более</t>
  </si>
  <si>
    <t>Лесоматериалы круглые хвойных пород (ель) СТБ 2316-1-2013</t>
  </si>
  <si>
    <t>ЛЕСОМАТЕРИАЛЫ КРУГЛЫЕ ЛИСТВЕННЫХ ПОРОД</t>
  </si>
  <si>
    <t>Лесоматериалы круглые лиственных пород (берёза, ольха) СТБ 2315-2-2013</t>
  </si>
  <si>
    <t>Лесоматериалы круглые лиственных пород (дуб, ясень) СТБ 2315-1-2013</t>
  </si>
  <si>
    <t>2,0-6,5</t>
  </si>
  <si>
    <t>Экономист</t>
  </si>
  <si>
    <t>Сергеева О.Л.</t>
  </si>
  <si>
    <t xml:space="preserve">Отпускные цены на лесоматериалы круглые, поставляемые на условиях                      ФРАНКО-НИЖНИЙ  лесосклад (склад предприятия)           (с рентабельностью не более 5%), </t>
  </si>
  <si>
    <r>
      <t xml:space="preserve"> Для физических лиц (</t>
    </r>
    <r>
      <rPr>
        <b/>
        <i/>
        <u/>
        <sz val="12"/>
        <rFont val="Arial Cyr"/>
        <charset val="204"/>
      </rPr>
      <t>до 70 м. куб</t>
    </r>
    <r>
      <rPr>
        <b/>
        <i/>
        <sz val="12"/>
        <rFont val="Arial Cyr"/>
        <charset val="204"/>
      </rPr>
      <t>.): цель приобретения-для осуществления</t>
    </r>
    <r>
      <rPr>
        <b/>
        <i/>
        <u/>
        <sz val="12"/>
        <rFont val="Arial Cyr"/>
        <charset val="204"/>
      </rPr>
      <t xml:space="preserve"> строительства</t>
    </r>
    <r>
      <rPr>
        <b/>
        <i/>
        <sz val="12"/>
        <rFont val="Arial Cyr"/>
        <charset val="204"/>
      </rPr>
      <t xml:space="preserve">, в том числе </t>
    </r>
    <r>
      <rPr>
        <b/>
        <i/>
        <u/>
        <sz val="12"/>
        <rFont val="Arial Cyr"/>
        <charset val="204"/>
      </rPr>
      <t>реконструкции</t>
    </r>
    <r>
      <rPr>
        <b/>
        <i/>
        <sz val="12"/>
        <rFont val="Arial Cyr"/>
        <charset val="204"/>
      </rPr>
      <t xml:space="preserve"> или </t>
    </r>
    <r>
      <rPr>
        <b/>
        <i/>
        <u/>
        <sz val="12"/>
        <rFont val="Arial Cyr"/>
        <charset val="204"/>
      </rPr>
      <t>капитального</t>
    </r>
    <r>
      <rPr>
        <b/>
        <i/>
        <sz val="12"/>
        <rFont val="Arial Cyr"/>
        <charset val="204"/>
      </rPr>
      <t xml:space="preserve"> ремонта жилых домов или надворных построек (в соответствии с п.6.3.Указа Президента РБ № 294 от 22.08.2022 г.)</t>
    </r>
  </si>
  <si>
    <r>
      <t xml:space="preserve">     Для юридических лиц: цель приобретения -для осуществления строительства жилья на территории сельской местности в </t>
    </r>
    <r>
      <rPr>
        <b/>
        <i/>
        <u/>
        <sz val="12"/>
        <rFont val="Arial Cyr"/>
        <charset val="204"/>
      </rPr>
      <t xml:space="preserve">рамках государственных программ </t>
    </r>
    <r>
      <rPr>
        <b/>
        <i/>
        <sz val="12"/>
        <rFont val="Arial Cyr"/>
        <charset val="204"/>
      </rPr>
      <t>(в соответствии с п.6.2. Указа Президента РБ № 294 от 22.08.2022 г.).</t>
    </r>
  </si>
  <si>
    <t>D</t>
  </si>
  <si>
    <t>0,5-4,00</t>
  </si>
  <si>
    <t>Любые</t>
  </si>
  <si>
    <t>Лесоматериалы круглые лиственных пород (осина) СТБ 2315-2-2013</t>
  </si>
  <si>
    <t>1,0-2,0</t>
  </si>
  <si>
    <t>0,5-2,0</t>
  </si>
  <si>
    <t>франко-промежуточный лесосклад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</si>
</sst>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4"/>
      <name val="Times New Roman Cyr"/>
      <charset val="204"/>
    </font>
    <font>
      <b/>
      <sz val="10"/>
      <color rgb="FFFF000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i/>
      <sz val="10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20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12"/>
      <color rgb="FFFF0000"/>
      <name val="Arial Cyr"/>
      <charset val="204"/>
    </font>
    <font>
      <sz val="14"/>
      <color rgb="FFFF0000"/>
      <name val="Arial Cyr"/>
      <charset val="204"/>
    </font>
    <font>
      <sz val="16"/>
      <color rgb="FFFF0000"/>
      <name val="Arial Cyr"/>
      <charset val="204"/>
    </font>
    <font>
      <i/>
      <sz val="12"/>
      <color rgb="FFFF0000"/>
      <name val="Arial Cyr"/>
      <charset val="204"/>
    </font>
    <font>
      <i/>
      <sz val="12"/>
      <name val="Arial Cyr"/>
      <charset val="204"/>
    </font>
    <font>
      <i/>
      <sz val="12"/>
      <color theme="3" tint="0.3999755851924192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right"/>
    </xf>
    <xf numFmtId="14" fontId="10" fillId="0" borderId="0" xfId="1" applyNumberFormat="1" applyFont="1" applyFill="1" applyBorder="1" applyAlignment="1" applyProtection="1">
      <alignment horizontal="left" vertical="top"/>
    </xf>
    <xf numFmtId="0" fontId="11" fillId="0" borderId="0" xfId="1" applyFont="1"/>
    <xf numFmtId="0" fontId="9" fillId="0" borderId="0" xfId="1" applyFont="1" applyAlignment="1">
      <alignment horizontal="center" wrapText="1"/>
    </xf>
    <xf numFmtId="0" fontId="12" fillId="0" borderId="4" xfId="1" applyFont="1" applyBorder="1" applyAlignment="1">
      <alignment horizontal="left" vertical="top" wrapText="1"/>
    </xf>
    <xf numFmtId="0" fontId="14" fillId="0" borderId="0" xfId="1" applyFont="1" applyAlignment="1">
      <alignment horizontal="center" vertical="center" wrapText="1"/>
    </xf>
    <xf numFmtId="0" fontId="6" fillId="0" borderId="0" xfId="1" applyFont="1" applyAlignment="1">
      <alignment horizontal="justify" vertical="top" wrapText="1"/>
    </xf>
    <xf numFmtId="0" fontId="1" fillId="0" borderId="0" xfId="1" applyAlignment="1">
      <alignment horizontal="justify" wrapText="1"/>
    </xf>
    <xf numFmtId="0" fontId="6" fillId="0" borderId="0" xfId="1" applyFont="1" applyAlignment="1">
      <alignment horizontal="justify" vertical="distributed" wrapText="1"/>
    </xf>
    <xf numFmtId="0" fontId="15" fillId="0" borderId="0" xfId="1" applyFont="1" applyAlignment="1">
      <alignment horizontal="left" wrapText="1"/>
    </xf>
    <xf numFmtId="0" fontId="17" fillId="0" borderId="0" xfId="1" applyFont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9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11" fillId="0" borderId="4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2" fontId="11" fillId="0" borderId="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0" fontId="20" fillId="0" borderId="4" xfId="1" applyFont="1" applyBorder="1" applyAlignment="1">
      <alignment horizontal="center" vertical="center"/>
    </xf>
    <xf numFmtId="2" fontId="1" fillId="0" borderId="0" xfId="1" applyNumberFormat="1"/>
    <xf numFmtId="0" fontId="21" fillId="0" borderId="0" xfId="1" applyFont="1" applyAlignment="1">
      <alignment horizontal="center"/>
    </xf>
    <xf numFmtId="0" fontId="22" fillId="0" borderId="0" xfId="1" applyFont="1"/>
    <xf numFmtId="0" fontId="23" fillId="0" borderId="1" xfId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5" fillId="0" borderId="4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/>
    </xf>
    <xf numFmtId="0" fontId="27" fillId="0" borderId="5" xfId="1" applyFont="1" applyBorder="1" applyAlignment="1">
      <alignment horizontal="center"/>
    </xf>
    <xf numFmtId="0" fontId="27" fillId="0" borderId="6" xfId="1" applyFont="1" applyBorder="1" applyAlignment="1">
      <alignment horizontal="center"/>
    </xf>
    <xf numFmtId="0" fontId="27" fillId="0" borderId="7" xfId="1" applyFont="1" applyBorder="1" applyAlignment="1">
      <alignment horizontal="center"/>
    </xf>
    <xf numFmtId="2" fontId="26" fillId="0" borderId="4" xfId="1" applyNumberFormat="1" applyFont="1" applyBorder="1" applyAlignment="1">
      <alignment horizontal="center"/>
    </xf>
    <xf numFmtId="0" fontId="27" fillId="0" borderId="8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7" fillId="0" borderId="9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3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26" fillId="0" borderId="3" xfId="1" applyNumberFormat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8" fillId="0" borderId="4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2" fontId="29" fillId="0" borderId="4" xfId="1" applyNumberFormat="1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30" fillId="0" borderId="0" xfId="1" applyFont="1" applyBorder="1" applyAlignment="1">
      <alignment horizontal="center"/>
    </xf>
    <xf numFmtId="2" fontId="30" fillId="0" borderId="0" xfId="1" applyNumberFormat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17" fontId="3" fillId="0" borderId="0" xfId="1" applyNumberFormat="1" applyFont="1" applyBorder="1" applyAlignment="1">
      <alignment horizontal="center"/>
    </xf>
    <xf numFmtId="2" fontId="31" fillId="0" borderId="0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55;&#1051;&#1040;&#1058;&#1040;%20&#1058;&#1056;&#1059;&#1044;&#1040;%20&#1089;%202020&#1075;\&#1041;&#1056;&#1045;&#1057;&#1058;\&#1056;&#1072;&#1089;&#1095;&#1077;&#1090;%20&#1079;&#1072;&#1088;&#1072;&#1073;&#1086;&#1090;&#1085;&#1086;&#1081;%20&#1087;&#1083;&#1072;&#1090;&#1099;%20&#1053;&#1054;&#1042;&#1067;&#1045;%20&#1059;&#1057;&#1051;&#1054;&#1042;&#1048;&#1071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 БД"/>
      <sheetName val="ТС ХД"/>
      <sheetName val="сдельщики"/>
      <sheetName val="аппарат"/>
      <sheetName val="лесн.,пом.,бух"/>
      <sheetName val="мастера"/>
      <sheetName val="лесники"/>
      <sheetName val="МОП"/>
      <sheetName val="водител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5"/>
  <sheetViews>
    <sheetView tabSelected="1" view="pageBreakPreview" topLeftCell="A49" zoomScaleNormal="100" zoomScaleSheetLayoutView="100" workbookViewId="0">
      <selection activeCell="S65" sqref="S65"/>
    </sheetView>
  </sheetViews>
  <sheetFormatPr defaultRowHeight="12.75" x14ac:dyDescent="0.2"/>
  <cols>
    <col min="1" max="3" width="9.140625" style="4"/>
    <col min="4" max="4" width="7.28515625" style="4" customWidth="1"/>
    <col min="5" max="7" width="9.140625" style="4"/>
    <col min="8" max="8" width="14.28515625" style="4" customWidth="1"/>
    <col min="9" max="12" width="9.140625" style="4"/>
    <col min="13" max="13" width="12.85546875" style="4" customWidth="1"/>
    <col min="14" max="259" width="9.140625" style="4"/>
    <col min="260" max="260" width="7.28515625" style="4" customWidth="1"/>
    <col min="261" max="263" width="9.140625" style="4"/>
    <col min="264" max="264" width="14.28515625" style="4" customWidth="1"/>
    <col min="265" max="268" width="9.140625" style="4"/>
    <col min="269" max="269" width="12.85546875" style="4" customWidth="1"/>
    <col min="270" max="515" width="9.140625" style="4"/>
    <col min="516" max="516" width="7.28515625" style="4" customWidth="1"/>
    <col min="517" max="519" width="9.140625" style="4"/>
    <col min="520" max="520" width="14.28515625" style="4" customWidth="1"/>
    <col min="521" max="524" width="9.140625" style="4"/>
    <col min="525" max="525" width="12.85546875" style="4" customWidth="1"/>
    <col min="526" max="771" width="9.140625" style="4"/>
    <col min="772" max="772" width="7.28515625" style="4" customWidth="1"/>
    <col min="773" max="775" width="9.140625" style="4"/>
    <col min="776" max="776" width="14.28515625" style="4" customWidth="1"/>
    <col min="777" max="780" width="9.140625" style="4"/>
    <col min="781" max="781" width="12.85546875" style="4" customWidth="1"/>
    <col min="782" max="1027" width="9.140625" style="4"/>
    <col min="1028" max="1028" width="7.28515625" style="4" customWidth="1"/>
    <col min="1029" max="1031" width="9.140625" style="4"/>
    <col min="1032" max="1032" width="14.28515625" style="4" customWidth="1"/>
    <col min="1033" max="1036" width="9.140625" style="4"/>
    <col min="1037" max="1037" width="12.85546875" style="4" customWidth="1"/>
    <col min="1038" max="1283" width="9.140625" style="4"/>
    <col min="1284" max="1284" width="7.28515625" style="4" customWidth="1"/>
    <col min="1285" max="1287" width="9.140625" style="4"/>
    <col min="1288" max="1288" width="14.28515625" style="4" customWidth="1"/>
    <col min="1289" max="1292" width="9.140625" style="4"/>
    <col min="1293" max="1293" width="12.85546875" style="4" customWidth="1"/>
    <col min="1294" max="1539" width="9.140625" style="4"/>
    <col min="1540" max="1540" width="7.28515625" style="4" customWidth="1"/>
    <col min="1541" max="1543" width="9.140625" style="4"/>
    <col min="1544" max="1544" width="14.28515625" style="4" customWidth="1"/>
    <col min="1545" max="1548" width="9.140625" style="4"/>
    <col min="1549" max="1549" width="12.85546875" style="4" customWidth="1"/>
    <col min="1550" max="1795" width="9.140625" style="4"/>
    <col min="1796" max="1796" width="7.28515625" style="4" customWidth="1"/>
    <col min="1797" max="1799" width="9.140625" style="4"/>
    <col min="1800" max="1800" width="14.28515625" style="4" customWidth="1"/>
    <col min="1801" max="1804" width="9.140625" style="4"/>
    <col min="1805" max="1805" width="12.85546875" style="4" customWidth="1"/>
    <col min="1806" max="2051" width="9.140625" style="4"/>
    <col min="2052" max="2052" width="7.28515625" style="4" customWidth="1"/>
    <col min="2053" max="2055" width="9.140625" style="4"/>
    <col min="2056" max="2056" width="14.28515625" style="4" customWidth="1"/>
    <col min="2057" max="2060" width="9.140625" style="4"/>
    <col min="2061" max="2061" width="12.85546875" style="4" customWidth="1"/>
    <col min="2062" max="2307" width="9.140625" style="4"/>
    <col min="2308" max="2308" width="7.28515625" style="4" customWidth="1"/>
    <col min="2309" max="2311" width="9.140625" style="4"/>
    <col min="2312" max="2312" width="14.28515625" style="4" customWidth="1"/>
    <col min="2313" max="2316" width="9.140625" style="4"/>
    <col min="2317" max="2317" width="12.85546875" style="4" customWidth="1"/>
    <col min="2318" max="2563" width="9.140625" style="4"/>
    <col min="2564" max="2564" width="7.28515625" style="4" customWidth="1"/>
    <col min="2565" max="2567" width="9.140625" style="4"/>
    <col min="2568" max="2568" width="14.28515625" style="4" customWidth="1"/>
    <col min="2569" max="2572" width="9.140625" style="4"/>
    <col min="2573" max="2573" width="12.85546875" style="4" customWidth="1"/>
    <col min="2574" max="2819" width="9.140625" style="4"/>
    <col min="2820" max="2820" width="7.28515625" style="4" customWidth="1"/>
    <col min="2821" max="2823" width="9.140625" style="4"/>
    <col min="2824" max="2824" width="14.28515625" style="4" customWidth="1"/>
    <col min="2825" max="2828" width="9.140625" style="4"/>
    <col min="2829" max="2829" width="12.85546875" style="4" customWidth="1"/>
    <col min="2830" max="3075" width="9.140625" style="4"/>
    <col min="3076" max="3076" width="7.28515625" style="4" customWidth="1"/>
    <col min="3077" max="3079" width="9.140625" style="4"/>
    <col min="3080" max="3080" width="14.28515625" style="4" customWidth="1"/>
    <col min="3081" max="3084" width="9.140625" style="4"/>
    <col min="3085" max="3085" width="12.85546875" style="4" customWidth="1"/>
    <col min="3086" max="3331" width="9.140625" style="4"/>
    <col min="3332" max="3332" width="7.28515625" style="4" customWidth="1"/>
    <col min="3333" max="3335" width="9.140625" style="4"/>
    <col min="3336" max="3336" width="14.28515625" style="4" customWidth="1"/>
    <col min="3337" max="3340" width="9.140625" style="4"/>
    <col min="3341" max="3341" width="12.85546875" style="4" customWidth="1"/>
    <col min="3342" max="3587" width="9.140625" style="4"/>
    <col min="3588" max="3588" width="7.28515625" style="4" customWidth="1"/>
    <col min="3589" max="3591" width="9.140625" style="4"/>
    <col min="3592" max="3592" width="14.28515625" style="4" customWidth="1"/>
    <col min="3593" max="3596" width="9.140625" style="4"/>
    <col min="3597" max="3597" width="12.85546875" style="4" customWidth="1"/>
    <col min="3598" max="3843" width="9.140625" style="4"/>
    <col min="3844" max="3844" width="7.28515625" style="4" customWidth="1"/>
    <col min="3845" max="3847" width="9.140625" style="4"/>
    <col min="3848" max="3848" width="14.28515625" style="4" customWidth="1"/>
    <col min="3849" max="3852" width="9.140625" style="4"/>
    <col min="3853" max="3853" width="12.85546875" style="4" customWidth="1"/>
    <col min="3854" max="4099" width="9.140625" style="4"/>
    <col min="4100" max="4100" width="7.28515625" style="4" customWidth="1"/>
    <col min="4101" max="4103" width="9.140625" style="4"/>
    <col min="4104" max="4104" width="14.28515625" style="4" customWidth="1"/>
    <col min="4105" max="4108" width="9.140625" style="4"/>
    <col min="4109" max="4109" width="12.85546875" style="4" customWidth="1"/>
    <col min="4110" max="4355" width="9.140625" style="4"/>
    <col min="4356" max="4356" width="7.28515625" style="4" customWidth="1"/>
    <col min="4357" max="4359" width="9.140625" style="4"/>
    <col min="4360" max="4360" width="14.28515625" style="4" customWidth="1"/>
    <col min="4361" max="4364" width="9.140625" style="4"/>
    <col min="4365" max="4365" width="12.85546875" style="4" customWidth="1"/>
    <col min="4366" max="4611" width="9.140625" style="4"/>
    <col min="4612" max="4612" width="7.28515625" style="4" customWidth="1"/>
    <col min="4613" max="4615" width="9.140625" style="4"/>
    <col min="4616" max="4616" width="14.28515625" style="4" customWidth="1"/>
    <col min="4617" max="4620" width="9.140625" style="4"/>
    <col min="4621" max="4621" width="12.85546875" style="4" customWidth="1"/>
    <col min="4622" max="4867" width="9.140625" style="4"/>
    <col min="4868" max="4868" width="7.28515625" style="4" customWidth="1"/>
    <col min="4869" max="4871" width="9.140625" style="4"/>
    <col min="4872" max="4872" width="14.28515625" style="4" customWidth="1"/>
    <col min="4873" max="4876" width="9.140625" style="4"/>
    <col min="4877" max="4877" width="12.85546875" style="4" customWidth="1"/>
    <col min="4878" max="5123" width="9.140625" style="4"/>
    <col min="5124" max="5124" width="7.28515625" style="4" customWidth="1"/>
    <col min="5125" max="5127" width="9.140625" style="4"/>
    <col min="5128" max="5128" width="14.28515625" style="4" customWidth="1"/>
    <col min="5129" max="5132" width="9.140625" style="4"/>
    <col min="5133" max="5133" width="12.85546875" style="4" customWidth="1"/>
    <col min="5134" max="5379" width="9.140625" style="4"/>
    <col min="5380" max="5380" width="7.28515625" style="4" customWidth="1"/>
    <col min="5381" max="5383" width="9.140625" style="4"/>
    <col min="5384" max="5384" width="14.28515625" style="4" customWidth="1"/>
    <col min="5385" max="5388" width="9.140625" style="4"/>
    <col min="5389" max="5389" width="12.85546875" style="4" customWidth="1"/>
    <col min="5390" max="5635" width="9.140625" style="4"/>
    <col min="5636" max="5636" width="7.28515625" style="4" customWidth="1"/>
    <col min="5637" max="5639" width="9.140625" style="4"/>
    <col min="5640" max="5640" width="14.28515625" style="4" customWidth="1"/>
    <col min="5641" max="5644" width="9.140625" style="4"/>
    <col min="5645" max="5645" width="12.85546875" style="4" customWidth="1"/>
    <col min="5646" max="5891" width="9.140625" style="4"/>
    <col min="5892" max="5892" width="7.28515625" style="4" customWidth="1"/>
    <col min="5893" max="5895" width="9.140625" style="4"/>
    <col min="5896" max="5896" width="14.28515625" style="4" customWidth="1"/>
    <col min="5897" max="5900" width="9.140625" style="4"/>
    <col min="5901" max="5901" width="12.85546875" style="4" customWidth="1"/>
    <col min="5902" max="6147" width="9.140625" style="4"/>
    <col min="6148" max="6148" width="7.28515625" style="4" customWidth="1"/>
    <col min="6149" max="6151" width="9.140625" style="4"/>
    <col min="6152" max="6152" width="14.28515625" style="4" customWidth="1"/>
    <col min="6153" max="6156" width="9.140625" style="4"/>
    <col min="6157" max="6157" width="12.85546875" style="4" customWidth="1"/>
    <col min="6158" max="6403" width="9.140625" style="4"/>
    <col min="6404" max="6404" width="7.28515625" style="4" customWidth="1"/>
    <col min="6405" max="6407" width="9.140625" style="4"/>
    <col min="6408" max="6408" width="14.28515625" style="4" customWidth="1"/>
    <col min="6409" max="6412" width="9.140625" style="4"/>
    <col min="6413" max="6413" width="12.85546875" style="4" customWidth="1"/>
    <col min="6414" max="6659" width="9.140625" style="4"/>
    <col min="6660" max="6660" width="7.28515625" style="4" customWidth="1"/>
    <col min="6661" max="6663" width="9.140625" style="4"/>
    <col min="6664" max="6664" width="14.28515625" style="4" customWidth="1"/>
    <col min="6665" max="6668" width="9.140625" style="4"/>
    <col min="6669" max="6669" width="12.85546875" style="4" customWidth="1"/>
    <col min="6670" max="6915" width="9.140625" style="4"/>
    <col min="6916" max="6916" width="7.28515625" style="4" customWidth="1"/>
    <col min="6917" max="6919" width="9.140625" style="4"/>
    <col min="6920" max="6920" width="14.28515625" style="4" customWidth="1"/>
    <col min="6921" max="6924" width="9.140625" style="4"/>
    <col min="6925" max="6925" width="12.85546875" style="4" customWidth="1"/>
    <col min="6926" max="7171" width="9.140625" style="4"/>
    <col min="7172" max="7172" width="7.28515625" style="4" customWidth="1"/>
    <col min="7173" max="7175" width="9.140625" style="4"/>
    <col min="7176" max="7176" width="14.28515625" style="4" customWidth="1"/>
    <col min="7177" max="7180" width="9.140625" style="4"/>
    <col min="7181" max="7181" width="12.85546875" style="4" customWidth="1"/>
    <col min="7182" max="7427" width="9.140625" style="4"/>
    <col min="7428" max="7428" width="7.28515625" style="4" customWidth="1"/>
    <col min="7429" max="7431" width="9.140625" style="4"/>
    <col min="7432" max="7432" width="14.28515625" style="4" customWidth="1"/>
    <col min="7433" max="7436" width="9.140625" style="4"/>
    <col min="7437" max="7437" width="12.85546875" style="4" customWidth="1"/>
    <col min="7438" max="7683" width="9.140625" style="4"/>
    <col min="7684" max="7684" width="7.28515625" style="4" customWidth="1"/>
    <col min="7685" max="7687" width="9.140625" style="4"/>
    <col min="7688" max="7688" width="14.28515625" style="4" customWidth="1"/>
    <col min="7689" max="7692" width="9.140625" style="4"/>
    <col min="7693" max="7693" width="12.85546875" style="4" customWidth="1"/>
    <col min="7694" max="7939" width="9.140625" style="4"/>
    <col min="7940" max="7940" width="7.28515625" style="4" customWidth="1"/>
    <col min="7941" max="7943" width="9.140625" style="4"/>
    <col min="7944" max="7944" width="14.28515625" style="4" customWidth="1"/>
    <col min="7945" max="7948" width="9.140625" style="4"/>
    <col min="7949" max="7949" width="12.85546875" style="4" customWidth="1"/>
    <col min="7950" max="8195" width="9.140625" style="4"/>
    <col min="8196" max="8196" width="7.28515625" style="4" customWidth="1"/>
    <col min="8197" max="8199" width="9.140625" style="4"/>
    <col min="8200" max="8200" width="14.28515625" style="4" customWidth="1"/>
    <col min="8201" max="8204" width="9.140625" style="4"/>
    <col min="8205" max="8205" width="12.85546875" style="4" customWidth="1"/>
    <col min="8206" max="8451" width="9.140625" style="4"/>
    <col min="8452" max="8452" width="7.28515625" style="4" customWidth="1"/>
    <col min="8453" max="8455" width="9.140625" style="4"/>
    <col min="8456" max="8456" width="14.28515625" style="4" customWidth="1"/>
    <col min="8457" max="8460" width="9.140625" style="4"/>
    <col min="8461" max="8461" width="12.85546875" style="4" customWidth="1"/>
    <col min="8462" max="8707" width="9.140625" style="4"/>
    <col min="8708" max="8708" width="7.28515625" style="4" customWidth="1"/>
    <col min="8709" max="8711" width="9.140625" style="4"/>
    <col min="8712" max="8712" width="14.28515625" style="4" customWidth="1"/>
    <col min="8713" max="8716" width="9.140625" style="4"/>
    <col min="8717" max="8717" width="12.85546875" style="4" customWidth="1"/>
    <col min="8718" max="8963" width="9.140625" style="4"/>
    <col min="8964" max="8964" width="7.28515625" style="4" customWidth="1"/>
    <col min="8965" max="8967" width="9.140625" style="4"/>
    <col min="8968" max="8968" width="14.28515625" style="4" customWidth="1"/>
    <col min="8969" max="8972" width="9.140625" style="4"/>
    <col min="8973" max="8973" width="12.85546875" style="4" customWidth="1"/>
    <col min="8974" max="9219" width="9.140625" style="4"/>
    <col min="9220" max="9220" width="7.28515625" style="4" customWidth="1"/>
    <col min="9221" max="9223" width="9.140625" style="4"/>
    <col min="9224" max="9224" width="14.28515625" style="4" customWidth="1"/>
    <col min="9225" max="9228" width="9.140625" style="4"/>
    <col min="9229" max="9229" width="12.85546875" style="4" customWidth="1"/>
    <col min="9230" max="9475" width="9.140625" style="4"/>
    <col min="9476" max="9476" width="7.28515625" style="4" customWidth="1"/>
    <col min="9477" max="9479" width="9.140625" style="4"/>
    <col min="9480" max="9480" width="14.28515625" style="4" customWidth="1"/>
    <col min="9481" max="9484" width="9.140625" style="4"/>
    <col min="9485" max="9485" width="12.85546875" style="4" customWidth="1"/>
    <col min="9486" max="9731" width="9.140625" style="4"/>
    <col min="9732" max="9732" width="7.28515625" style="4" customWidth="1"/>
    <col min="9733" max="9735" width="9.140625" style="4"/>
    <col min="9736" max="9736" width="14.28515625" style="4" customWidth="1"/>
    <col min="9737" max="9740" width="9.140625" style="4"/>
    <col min="9741" max="9741" width="12.85546875" style="4" customWidth="1"/>
    <col min="9742" max="9987" width="9.140625" style="4"/>
    <col min="9988" max="9988" width="7.28515625" style="4" customWidth="1"/>
    <col min="9989" max="9991" width="9.140625" style="4"/>
    <col min="9992" max="9992" width="14.28515625" style="4" customWidth="1"/>
    <col min="9993" max="9996" width="9.140625" style="4"/>
    <col min="9997" max="9997" width="12.85546875" style="4" customWidth="1"/>
    <col min="9998" max="10243" width="9.140625" style="4"/>
    <col min="10244" max="10244" width="7.28515625" style="4" customWidth="1"/>
    <col min="10245" max="10247" width="9.140625" style="4"/>
    <col min="10248" max="10248" width="14.28515625" style="4" customWidth="1"/>
    <col min="10249" max="10252" width="9.140625" style="4"/>
    <col min="10253" max="10253" width="12.85546875" style="4" customWidth="1"/>
    <col min="10254" max="10499" width="9.140625" style="4"/>
    <col min="10500" max="10500" width="7.28515625" style="4" customWidth="1"/>
    <col min="10501" max="10503" width="9.140625" style="4"/>
    <col min="10504" max="10504" width="14.28515625" style="4" customWidth="1"/>
    <col min="10505" max="10508" width="9.140625" style="4"/>
    <col min="10509" max="10509" width="12.85546875" style="4" customWidth="1"/>
    <col min="10510" max="10755" width="9.140625" style="4"/>
    <col min="10756" max="10756" width="7.28515625" style="4" customWidth="1"/>
    <col min="10757" max="10759" width="9.140625" style="4"/>
    <col min="10760" max="10760" width="14.28515625" style="4" customWidth="1"/>
    <col min="10761" max="10764" width="9.140625" style="4"/>
    <col min="10765" max="10765" width="12.85546875" style="4" customWidth="1"/>
    <col min="10766" max="11011" width="9.140625" style="4"/>
    <col min="11012" max="11012" width="7.28515625" style="4" customWidth="1"/>
    <col min="11013" max="11015" width="9.140625" style="4"/>
    <col min="11016" max="11016" width="14.28515625" style="4" customWidth="1"/>
    <col min="11017" max="11020" width="9.140625" style="4"/>
    <col min="11021" max="11021" width="12.85546875" style="4" customWidth="1"/>
    <col min="11022" max="11267" width="9.140625" style="4"/>
    <col min="11268" max="11268" width="7.28515625" style="4" customWidth="1"/>
    <col min="11269" max="11271" width="9.140625" style="4"/>
    <col min="11272" max="11272" width="14.28515625" style="4" customWidth="1"/>
    <col min="11273" max="11276" width="9.140625" style="4"/>
    <col min="11277" max="11277" width="12.85546875" style="4" customWidth="1"/>
    <col min="11278" max="11523" width="9.140625" style="4"/>
    <col min="11524" max="11524" width="7.28515625" style="4" customWidth="1"/>
    <col min="11525" max="11527" width="9.140625" style="4"/>
    <col min="11528" max="11528" width="14.28515625" style="4" customWidth="1"/>
    <col min="11529" max="11532" width="9.140625" style="4"/>
    <col min="11533" max="11533" width="12.85546875" style="4" customWidth="1"/>
    <col min="11534" max="11779" width="9.140625" style="4"/>
    <col min="11780" max="11780" width="7.28515625" style="4" customWidth="1"/>
    <col min="11781" max="11783" width="9.140625" style="4"/>
    <col min="11784" max="11784" width="14.28515625" style="4" customWidth="1"/>
    <col min="11785" max="11788" width="9.140625" style="4"/>
    <col min="11789" max="11789" width="12.85546875" style="4" customWidth="1"/>
    <col min="11790" max="12035" width="9.140625" style="4"/>
    <col min="12036" max="12036" width="7.28515625" style="4" customWidth="1"/>
    <col min="12037" max="12039" width="9.140625" style="4"/>
    <col min="12040" max="12040" width="14.28515625" style="4" customWidth="1"/>
    <col min="12041" max="12044" width="9.140625" style="4"/>
    <col min="12045" max="12045" width="12.85546875" style="4" customWidth="1"/>
    <col min="12046" max="12291" width="9.140625" style="4"/>
    <col min="12292" max="12292" width="7.28515625" style="4" customWidth="1"/>
    <col min="12293" max="12295" width="9.140625" style="4"/>
    <col min="12296" max="12296" width="14.28515625" style="4" customWidth="1"/>
    <col min="12297" max="12300" width="9.140625" style="4"/>
    <col min="12301" max="12301" width="12.85546875" style="4" customWidth="1"/>
    <col min="12302" max="12547" width="9.140625" style="4"/>
    <col min="12548" max="12548" width="7.28515625" style="4" customWidth="1"/>
    <col min="12549" max="12551" width="9.140625" style="4"/>
    <col min="12552" max="12552" width="14.28515625" style="4" customWidth="1"/>
    <col min="12553" max="12556" width="9.140625" style="4"/>
    <col min="12557" max="12557" width="12.85546875" style="4" customWidth="1"/>
    <col min="12558" max="12803" width="9.140625" style="4"/>
    <col min="12804" max="12804" width="7.28515625" style="4" customWidth="1"/>
    <col min="12805" max="12807" width="9.140625" style="4"/>
    <col min="12808" max="12808" width="14.28515625" style="4" customWidth="1"/>
    <col min="12809" max="12812" width="9.140625" style="4"/>
    <col min="12813" max="12813" width="12.85546875" style="4" customWidth="1"/>
    <col min="12814" max="13059" width="9.140625" style="4"/>
    <col min="13060" max="13060" width="7.28515625" style="4" customWidth="1"/>
    <col min="13061" max="13063" width="9.140625" style="4"/>
    <col min="13064" max="13064" width="14.28515625" style="4" customWidth="1"/>
    <col min="13065" max="13068" width="9.140625" style="4"/>
    <col min="13069" max="13069" width="12.85546875" style="4" customWidth="1"/>
    <col min="13070" max="13315" width="9.140625" style="4"/>
    <col min="13316" max="13316" width="7.28515625" style="4" customWidth="1"/>
    <col min="13317" max="13319" width="9.140625" style="4"/>
    <col min="13320" max="13320" width="14.28515625" style="4" customWidth="1"/>
    <col min="13321" max="13324" width="9.140625" style="4"/>
    <col min="13325" max="13325" width="12.85546875" style="4" customWidth="1"/>
    <col min="13326" max="13571" width="9.140625" style="4"/>
    <col min="13572" max="13572" width="7.28515625" style="4" customWidth="1"/>
    <col min="13573" max="13575" width="9.140625" style="4"/>
    <col min="13576" max="13576" width="14.28515625" style="4" customWidth="1"/>
    <col min="13577" max="13580" width="9.140625" style="4"/>
    <col min="13581" max="13581" width="12.85546875" style="4" customWidth="1"/>
    <col min="13582" max="13827" width="9.140625" style="4"/>
    <col min="13828" max="13828" width="7.28515625" style="4" customWidth="1"/>
    <col min="13829" max="13831" width="9.140625" style="4"/>
    <col min="13832" max="13832" width="14.28515625" style="4" customWidth="1"/>
    <col min="13833" max="13836" width="9.140625" style="4"/>
    <col min="13837" max="13837" width="12.85546875" style="4" customWidth="1"/>
    <col min="13838" max="14083" width="9.140625" style="4"/>
    <col min="14084" max="14084" width="7.28515625" style="4" customWidth="1"/>
    <col min="14085" max="14087" width="9.140625" style="4"/>
    <col min="14088" max="14088" width="14.28515625" style="4" customWidth="1"/>
    <col min="14089" max="14092" width="9.140625" style="4"/>
    <col min="14093" max="14093" width="12.85546875" style="4" customWidth="1"/>
    <col min="14094" max="14339" width="9.140625" style="4"/>
    <col min="14340" max="14340" width="7.28515625" style="4" customWidth="1"/>
    <col min="14341" max="14343" width="9.140625" style="4"/>
    <col min="14344" max="14344" width="14.28515625" style="4" customWidth="1"/>
    <col min="14345" max="14348" width="9.140625" style="4"/>
    <col min="14349" max="14349" width="12.85546875" style="4" customWidth="1"/>
    <col min="14350" max="14595" width="9.140625" style="4"/>
    <col min="14596" max="14596" width="7.28515625" style="4" customWidth="1"/>
    <col min="14597" max="14599" width="9.140625" style="4"/>
    <col min="14600" max="14600" width="14.28515625" style="4" customWidth="1"/>
    <col min="14601" max="14604" width="9.140625" style="4"/>
    <col min="14605" max="14605" width="12.85546875" style="4" customWidth="1"/>
    <col min="14606" max="14851" width="9.140625" style="4"/>
    <col min="14852" max="14852" width="7.28515625" style="4" customWidth="1"/>
    <col min="14853" max="14855" width="9.140625" style="4"/>
    <col min="14856" max="14856" width="14.28515625" style="4" customWidth="1"/>
    <col min="14857" max="14860" width="9.140625" style="4"/>
    <col min="14861" max="14861" width="12.85546875" style="4" customWidth="1"/>
    <col min="14862" max="15107" width="9.140625" style="4"/>
    <col min="15108" max="15108" width="7.28515625" style="4" customWidth="1"/>
    <col min="15109" max="15111" width="9.140625" style="4"/>
    <col min="15112" max="15112" width="14.28515625" style="4" customWidth="1"/>
    <col min="15113" max="15116" width="9.140625" style="4"/>
    <col min="15117" max="15117" width="12.85546875" style="4" customWidth="1"/>
    <col min="15118" max="15363" width="9.140625" style="4"/>
    <col min="15364" max="15364" width="7.28515625" style="4" customWidth="1"/>
    <col min="15365" max="15367" width="9.140625" style="4"/>
    <col min="15368" max="15368" width="14.28515625" style="4" customWidth="1"/>
    <col min="15369" max="15372" width="9.140625" style="4"/>
    <col min="15373" max="15373" width="12.85546875" style="4" customWidth="1"/>
    <col min="15374" max="15619" width="9.140625" style="4"/>
    <col min="15620" max="15620" width="7.28515625" style="4" customWidth="1"/>
    <col min="15621" max="15623" width="9.140625" style="4"/>
    <col min="15624" max="15624" width="14.28515625" style="4" customWidth="1"/>
    <col min="15625" max="15628" width="9.140625" style="4"/>
    <col min="15629" max="15629" width="12.85546875" style="4" customWidth="1"/>
    <col min="15630" max="15875" width="9.140625" style="4"/>
    <col min="15876" max="15876" width="7.28515625" style="4" customWidth="1"/>
    <col min="15877" max="15879" width="9.140625" style="4"/>
    <col min="15880" max="15880" width="14.28515625" style="4" customWidth="1"/>
    <col min="15881" max="15884" width="9.140625" style="4"/>
    <col min="15885" max="15885" width="12.85546875" style="4" customWidth="1"/>
    <col min="15886" max="16131" width="9.140625" style="4"/>
    <col min="16132" max="16132" width="7.28515625" style="4" customWidth="1"/>
    <col min="16133" max="16135" width="9.140625" style="4"/>
    <col min="16136" max="16136" width="14.28515625" style="4" customWidth="1"/>
    <col min="16137" max="16140" width="9.140625" style="4"/>
    <col min="16141" max="16141" width="12.85546875" style="4" customWidth="1"/>
    <col min="16142" max="16384" width="9.140625" style="4"/>
  </cols>
  <sheetData>
    <row r="1" spans="1:40" ht="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40" ht="27.75" customHeight="1" x14ac:dyDescent="0.3">
      <c r="D2" s="5"/>
      <c r="F2" s="6" t="s">
        <v>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40" ht="18.75" x14ac:dyDescent="0.3">
      <c r="F3" s="8" t="s">
        <v>1</v>
      </c>
    </row>
    <row r="4" spans="1:40" ht="18.75" x14ac:dyDescent="0.3">
      <c r="H4" s="9" t="s">
        <v>2</v>
      </c>
    </row>
    <row r="6" spans="1:40" ht="23.25" x14ac:dyDescent="0.3">
      <c r="F6" s="10"/>
      <c r="G6" s="10"/>
      <c r="H6" s="10"/>
      <c r="I6" s="10"/>
      <c r="J6" s="11" t="s">
        <v>3</v>
      </c>
      <c r="K6" s="12" t="s">
        <v>4</v>
      </c>
      <c r="M6" s="10"/>
    </row>
    <row r="7" spans="1:40" ht="15" x14ac:dyDescent="0.2">
      <c r="H7" s="13" t="s">
        <v>5</v>
      </c>
    </row>
    <row r="8" spans="1:40" ht="55.5" customHeight="1" x14ac:dyDescent="0.3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40" ht="66" customHeight="1" x14ac:dyDescent="0.2">
      <c r="A9" s="15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40" ht="57" customHeight="1" x14ac:dyDescent="0.2">
      <c r="A10" s="15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67.5" customHeight="1" x14ac:dyDescent="0.2">
      <c r="A11" s="17" t="s">
        <v>9</v>
      </c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40" ht="45.75" customHeight="1" x14ac:dyDescent="0.3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40" ht="15.7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40" ht="48" customHeight="1" x14ac:dyDescent="0.2">
      <c r="A14" s="19" t="s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40" ht="39.75" customHeight="1" x14ac:dyDescent="0.2">
      <c r="A15" s="19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8" spans="1:15" ht="20.25" x14ac:dyDescent="0.3">
      <c r="A18" s="21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20" spans="1:15" ht="22.5" customHeight="1" x14ac:dyDescent="0.3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5" ht="15.75" x14ac:dyDescent="0.25">
      <c r="A21" s="25" t="s">
        <v>15</v>
      </c>
      <c r="B21" s="25"/>
      <c r="C21" s="25"/>
      <c r="D21" s="25"/>
      <c r="E21" s="26" t="s">
        <v>16</v>
      </c>
      <c r="F21" s="26"/>
      <c r="G21" s="26" t="s">
        <v>17</v>
      </c>
      <c r="H21" s="26"/>
      <c r="I21" s="26"/>
      <c r="J21" s="26" t="s">
        <v>18</v>
      </c>
      <c r="K21" s="26"/>
      <c r="L21" s="26"/>
      <c r="M21" s="26"/>
    </row>
    <row r="22" spans="1:15" ht="15.75" x14ac:dyDescent="0.25">
      <c r="A22" s="25"/>
      <c r="B22" s="25"/>
      <c r="C22" s="25"/>
      <c r="D22" s="25"/>
      <c r="E22" s="26"/>
      <c r="F22" s="26"/>
      <c r="G22" s="26"/>
      <c r="H22" s="26"/>
      <c r="I22" s="26"/>
      <c r="J22" s="26" t="s">
        <v>19</v>
      </c>
      <c r="K22" s="26"/>
      <c r="L22" s="26" t="s">
        <v>20</v>
      </c>
      <c r="M22" s="26"/>
    </row>
    <row r="23" spans="1:15" ht="15" customHeight="1" x14ac:dyDescent="0.2">
      <c r="A23" s="27" t="s">
        <v>21</v>
      </c>
      <c r="B23" s="27"/>
      <c r="C23" s="27"/>
      <c r="D23" s="27"/>
      <c r="E23" s="28" t="s">
        <v>22</v>
      </c>
      <c r="F23" s="28"/>
      <c r="G23" s="29" t="s">
        <v>23</v>
      </c>
      <c r="H23" s="30"/>
      <c r="I23" s="31"/>
      <c r="J23" s="32">
        <v>91.8</v>
      </c>
      <c r="K23" s="32"/>
      <c r="L23" s="32">
        <f>J23*1.2</f>
        <v>110.16</v>
      </c>
      <c r="M23" s="32"/>
      <c r="N23" s="32"/>
      <c r="O23" s="32"/>
    </row>
    <row r="24" spans="1:15" ht="15" customHeight="1" x14ac:dyDescent="0.2">
      <c r="A24" s="27"/>
      <c r="B24" s="27"/>
      <c r="C24" s="27"/>
      <c r="D24" s="27"/>
      <c r="E24" s="28" t="s">
        <v>24</v>
      </c>
      <c r="F24" s="28"/>
      <c r="G24" s="33"/>
      <c r="H24" s="34"/>
      <c r="I24" s="35"/>
      <c r="J24" s="36">
        <v>76.650000000000006</v>
      </c>
      <c r="K24" s="37"/>
      <c r="L24" s="32">
        <f>J24*1.2</f>
        <v>91.98</v>
      </c>
      <c r="M24" s="32"/>
      <c r="N24" s="32"/>
      <c r="O24" s="32"/>
    </row>
    <row r="25" spans="1:15" ht="15" customHeight="1" x14ac:dyDescent="0.2">
      <c r="A25" s="27"/>
      <c r="B25" s="27"/>
      <c r="C25" s="27"/>
      <c r="D25" s="27"/>
      <c r="E25" s="28" t="s">
        <v>25</v>
      </c>
      <c r="F25" s="28"/>
      <c r="G25" s="33"/>
      <c r="H25" s="34"/>
      <c r="I25" s="35"/>
      <c r="J25" s="36">
        <v>75.08</v>
      </c>
      <c r="K25" s="37"/>
      <c r="L25" s="32">
        <f t="shared" ref="L25:L33" si="0">J25*1.2</f>
        <v>90.095999999999989</v>
      </c>
      <c r="M25" s="32"/>
      <c r="N25" s="32"/>
      <c r="O25" s="32"/>
    </row>
    <row r="26" spans="1:15" ht="15" customHeight="1" x14ac:dyDescent="0.2">
      <c r="A26" s="27"/>
      <c r="B26" s="27"/>
      <c r="C26" s="27"/>
      <c r="D26" s="27"/>
      <c r="E26" s="38"/>
      <c r="F26" s="39"/>
      <c r="G26" s="40"/>
      <c r="H26" s="41"/>
      <c r="I26" s="42"/>
      <c r="J26" s="36"/>
      <c r="K26" s="37"/>
      <c r="L26" s="32"/>
      <c r="M26" s="32"/>
      <c r="N26" s="36"/>
      <c r="O26" s="37"/>
    </row>
    <row r="27" spans="1:15" ht="15" customHeight="1" x14ac:dyDescent="0.2">
      <c r="A27" s="27"/>
      <c r="B27" s="27"/>
      <c r="C27" s="27"/>
      <c r="D27" s="27"/>
      <c r="E27" s="28" t="s">
        <v>22</v>
      </c>
      <c r="F27" s="28"/>
      <c r="G27" s="29" t="s">
        <v>26</v>
      </c>
      <c r="H27" s="30"/>
      <c r="I27" s="31"/>
      <c r="J27" s="36">
        <v>103.8</v>
      </c>
      <c r="K27" s="37"/>
      <c r="L27" s="32">
        <f>J27*1.2</f>
        <v>124.55999999999999</v>
      </c>
      <c r="M27" s="32"/>
      <c r="N27" s="28"/>
      <c r="O27" s="28"/>
    </row>
    <row r="28" spans="1:15" ht="15" customHeight="1" x14ac:dyDescent="0.2">
      <c r="A28" s="27"/>
      <c r="B28" s="27"/>
      <c r="C28" s="27"/>
      <c r="D28" s="27"/>
      <c r="E28" s="28" t="s">
        <v>24</v>
      </c>
      <c r="F28" s="28"/>
      <c r="G28" s="33"/>
      <c r="H28" s="34"/>
      <c r="I28" s="35"/>
      <c r="J28" s="36">
        <v>88.2</v>
      </c>
      <c r="K28" s="37"/>
      <c r="L28" s="32">
        <f t="shared" si="0"/>
        <v>105.84</v>
      </c>
      <c r="M28" s="32"/>
      <c r="N28" s="32"/>
      <c r="O28" s="32"/>
    </row>
    <row r="29" spans="1:15" ht="15" customHeight="1" x14ac:dyDescent="0.2">
      <c r="A29" s="27"/>
      <c r="B29" s="27"/>
      <c r="C29" s="27"/>
      <c r="D29" s="27"/>
      <c r="E29" s="28" t="s">
        <v>25</v>
      </c>
      <c r="F29" s="28"/>
      <c r="G29" s="33"/>
      <c r="H29" s="34"/>
      <c r="I29" s="35"/>
      <c r="J29" s="36">
        <v>86.1</v>
      </c>
      <c r="K29" s="37"/>
      <c r="L29" s="32">
        <f t="shared" si="0"/>
        <v>103.32</v>
      </c>
      <c r="M29" s="32"/>
      <c r="N29" s="32"/>
      <c r="O29" s="32"/>
    </row>
    <row r="30" spans="1:15" ht="15" customHeight="1" x14ac:dyDescent="0.2">
      <c r="A30" s="27"/>
      <c r="B30" s="27"/>
      <c r="C30" s="27"/>
      <c r="D30" s="27"/>
      <c r="E30" s="38"/>
      <c r="F30" s="39"/>
      <c r="G30" s="40"/>
      <c r="H30" s="41"/>
      <c r="I30" s="42"/>
      <c r="J30" s="36"/>
      <c r="K30" s="37"/>
      <c r="L30" s="32"/>
      <c r="M30" s="32"/>
      <c r="N30" s="32"/>
      <c r="O30" s="32"/>
    </row>
    <row r="31" spans="1:15" ht="15" customHeight="1" x14ac:dyDescent="0.2">
      <c r="A31" s="27"/>
      <c r="B31" s="27"/>
      <c r="C31" s="27"/>
      <c r="D31" s="27"/>
      <c r="E31" s="28" t="s">
        <v>22</v>
      </c>
      <c r="F31" s="28"/>
      <c r="G31" s="43" t="s">
        <v>27</v>
      </c>
      <c r="H31" s="43"/>
      <c r="I31" s="43"/>
      <c r="J31" s="36">
        <v>120</v>
      </c>
      <c r="K31" s="37"/>
      <c r="L31" s="32">
        <f>J31*1.2</f>
        <v>144</v>
      </c>
      <c r="M31" s="32"/>
      <c r="N31" s="37"/>
      <c r="O31" s="32"/>
    </row>
    <row r="32" spans="1:15" ht="15" customHeight="1" x14ac:dyDescent="0.2">
      <c r="A32" s="27"/>
      <c r="B32" s="27"/>
      <c r="C32" s="27"/>
      <c r="D32" s="27"/>
      <c r="E32" s="28" t="s">
        <v>24</v>
      </c>
      <c r="F32" s="28"/>
      <c r="G32" s="43"/>
      <c r="H32" s="43"/>
      <c r="I32" s="43"/>
      <c r="J32" s="36">
        <v>102.9</v>
      </c>
      <c r="K32" s="37"/>
      <c r="L32" s="32">
        <f t="shared" si="0"/>
        <v>123.48</v>
      </c>
      <c r="M32" s="32"/>
      <c r="N32" s="39"/>
      <c r="O32" s="28"/>
    </row>
    <row r="33" spans="1:15" ht="15" customHeight="1" x14ac:dyDescent="0.2">
      <c r="A33" s="27"/>
      <c r="B33" s="27"/>
      <c r="C33" s="27"/>
      <c r="D33" s="27"/>
      <c r="E33" s="28" t="s">
        <v>25</v>
      </c>
      <c r="F33" s="28"/>
      <c r="G33" s="43"/>
      <c r="H33" s="43"/>
      <c r="I33" s="43"/>
      <c r="J33" s="36">
        <v>100.8</v>
      </c>
      <c r="K33" s="37"/>
      <c r="L33" s="32">
        <f t="shared" si="0"/>
        <v>120.96</v>
      </c>
      <c r="M33" s="32"/>
      <c r="N33" s="37"/>
      <c r="O33" s="32"/>
    </row>
    <row r="34" spans="1:15" ht="15" customHeight="1" x14ac:dyDescent="0.2">
      <c r="A34" s="27"/>
      <c r="B34" s="27"/>
      <c r="C34" s="27"/>
      <c r="D34" s="27"/>
      <c r="E34" s="38"/>
      <c r="F34" s="39"/>
      <c r="G34" s="43"/>
      <c r="H34" s="43"/>
      <c r="I34" s="43"/>
      <c r="J34" s="36"/>
      <c r="K34" s="37"/>
      <c r="L34" s="32"/>
      <c r="M34" s="32"/>
      <c r="N34" s="39"/>
      <c r="O34" s="28"/>
    </row>
    <row r="36" spans="1:15" ht="18.75" x14ac:dyDescent="0.3">
      <c r="A36" s="22" t="s">
        <v>28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4"/>
    </row>
    <row r="37" spans="1:15" ht="15.75" x14ac:dyDescent="0.25">
      <c r="A37" s="25" t="s">
        <v>15</v>
      </c>
      <c r="B37" s="25"/>
      <c r="C37" s="25"/>
      <c r="D37" s="25"/>
      <c r="E37" s="26" t="s">
        <v>16</v>
      </c>
      <c r="F37" s="26"/>
      <c r="G37" s="26" t="s">
        <v>17</v>
      </c>
      <c r="H37" s="26"/>
      <c r="I37" s="26"/>
      <c r="J37" s="26" t="s">
        <v>18</v>
      </c>
      <c r="K37" s="26"/>
      <c r="L37" s="26"/>
      <c r="M37" s="26"/>
    </row>
    <row r="38" spans="1:15" ht="15.75" x14ac:dyDescent="0.25">
      <c r="A38" s="25"/>
      <c r="B38" s="25"/>
      <c r="C38" s="25"/>
      <c r="D38" s="25"/>
      <c r="E38" s="26"/>
      <c r="F38" s="26"/>
      <c r="G38" s="26"/>
      <c r="H38" s="26"/>
      <c r="I38" s="26"/>
      <c r="J38" s="26" t="s">
        <v>19</v>
      </c>
      <c r="K38" s="26"/>
      <c r="L38" s="26" t="s">
        <v>20</v>
      </c>
      <c r="M38" s="26"/>
    </row>
    <row r="39" spans="1:15" ht="15" customHeight="1" x14ac:dyDescent="0.2">
      <c r="A39" s="27" t="s">
        <v>21</v>
      </c>
      <c r="B39" s="27"/>
      <c r="C39" s="27"/>
      <c r="D39" s="27"/>
      <c r="E39" s="28" t="s">
        <v>22</v>
      </c>
      <c r="F39" s="28"/>
      <c r="G39" s="29" t="s">
        <v>23</v>
      </c>
      <c r="H39" s="30"/>
      <c r="I39" s="31"/>
      <c r="J39" s="32">
        <v>91.8</v>
      </c>
      <c r="K39" s="32"/>
      <c r="L39" s="32">
        <f>J39*1.2</f>
        <v>110.16</v>
      </c>
      <c r="M39" s="32"/>
      <c r="N39" s="32"/>
      <c r="O39" s="32"/>
    </row>
    <row r="40" spans="1:15" ht="15" customHeight="1" x14ac:dyDescent="0.2">
      <c r="A40" s="27"/>
      <c r="B40" s="27"/>
      <c r="C40" s="27"/>
      <c r="D40" s="27"/>
      <c r="E40" s="28" t="s">
        <v>24</v>
      </c>
      <c r="F40" s="28"/>
      <c r="G40" s="33"/>
      <c r="H40" s="34"/>
      <c r="I40" s="35"/>
      <c r="J40" s="36">
        <v>76.650000000000006</v>
      </c>
      <c r="K40" s="37"/>
      <c r="L40" s="32">
        <f>J40*1.2</f>
        <v>91.98</v>
      </c>
      <c r="M40" s="32"/>
      <c r="N40" s="32"/>
      <c r="O40" s="28"/>
    </row>
    <row r="41" spans="1:15" ht="15" customHeight="1" x14ac:dyDescent="0.2">
      <c r="A41" s="27"/>
      <c r="B41" s="27"/>
      <c r="C41" s="27"/>
      <c r="D41" s="27"/>
      <c r="E41" s="28" t="s">
        <v>25</v>
      </c>
      <c r="F41" s="28"/>
      <c r="G41" s="33"/>
      <c r="H41" s="34"/>
      <c r="I41" s="35"/>
      <c r="J41" s="36">
        <v>75.08</v>
      </c>
      <c r="K41" s="37"/>
      <c r="L41" s="32">
        <f>J41*1.2</f>
        <v>90.095999999999989</v>
      </c>
      <c r="M41" s="32"/>
      <c r="N41" s="32"/>
      <c r="O41" s="28"/>
    </row>
    <row r="42" spans="1:15" ht="15" customHeight="1" x14ac:dyDescent="0.2">
      <c r="A42" s="27"/>
      <c r="B42" s="27"/>
      <c r="C42" s="27"/>
      <c r="D42" s="27"/>
      <c r="E42" s="38"/>
      <c r="F42" s="39"/>
      <c r="G42" s="40"/>
      <c r="H42" s="41"/>
      <c r="I42" s="42"/>
      <c r="J42" s="36"/>
      <c r="K42" s="37"/>
      <c r="L42" s="32"/>
      <c r="M42" s="32"/>
      <c r="N42" s="32"/>
      <c r="O42" s="28"/>
    </row>
    <row r="43" spans="1:15" ht="15" customHeight="1" x14ac:dyDescent="0.2">
      <c r="A43" s="27"/>
      <c r="B43" s="27"/>
      <c r="C43" s="27"/>
      <c r="D43" s="27"/>
      <c r="E43" s="28" t="s">
        <v>22</v>
      </c>
      <c r="F43" s="28"/>
      <c r="G43" s="29" t="s">
        <v>26</v>
      </c>
      <c r="H43" s="30"/>
      <c r="I43" s="31"/>
      <c r="J43" s="36">
        <v>103.8</v>
      </c>
      <c r="K43" s="37"/>
      <c r="L43" s="32">
        <f>J43*1.2</f>
        <v>124.55999999999999</v>
      </c>
      <c r="M43" s="32"/>
      <c r="N43" s="32"/>
      <c r="O43" s="28"/>
    </row>
    <row r="44" spans="1:15" ht="15" customHeight="1" x14ac:dyDescent="0.2">
      <c r="A44" s="27"/>
      <c r="B44" s="27"/>
      <c r="C44" s="27"/>
      <c r="D44" s="27"/>
      <c r="E44" s="28" t="s">
        <v>24</v>
      </c>
      <c r="F44" s="28"/>
      <c r="G44" s="33"/>
      <c r="H44" s="34"/>
      <c r="I44" s="35"/>
      <c r="J44" s="36">
        <v>88.2</v>
      </c>
      <c r="K44" s="37"/>
      <c r="L44" s="32">
        <f>J44*1.2</f>
        <v>105.84</v>
      </c>
      <c r="M44" s="32"/>
      <c r="N44" s="32"/>
      <c r="O44" s="28"/>
    </row>
    <row r="45" spans="1:15" ht="15" customHeight="1" x14ac:dyDescent="0.2">
      <c r="A45" s="27"/>
      <c r="B45" s="27"/>
      <c r="C45" s="27"/>
      <c r="D45" s="27"/>
      <c r="E45" s="28" t="s">
        <v>25</v>
      </c>
      <c r="F45" s="28"/>
      <c r="G45" s="33"/>
      <c r="H45" s="34"/>
      <c r="I45" s="35"/>
      <c r="J45" s="36">
        <v>86.1</v>
      </c>
      <c r="K45" s="37"/>
      <c r="L45" s="32">
        <f>J45*1.2</f>
        <v>103.32</v>
      </c>
      <c r="M45" s="32"/>
      <c r="N45" s="32"/>
      <c r="O45" s="28"/>
    </row>
    <row r="46" spans="1:15" ht="15" customHeight="1" x14ac:dyDescent="0.2">
      <c r="A46" s="27"/>
      <c r="B46" s="27"/>
      <c r="C46" s="27"/>
      <c r="D46" s="27"/>
      <c r="E46" s="38"/>
      <c r="F46" s="39"/>
      <c r="G46" s="40"/>
      <c r="H46" s="41"/>
      <c r="I46" s="42"/>
      <c r="J46" s="36"/>
      <c r="K46" s="37"/>
      <c r="L46" s="32"/>
      <c r="M46" s="32"/>
      <c r="N46" s="32"/>
      <c r="O46" s="28"/>
    </row>
    <row r="47" spans="1:15" ht="15" customHeight="1" x14ac:dyDescent="0.2">
      <c r="A47" s="27"/>
      <c r="B47" s="27"/>
      <c r="C47" s="27"/>
      <c r="D47" s="27"/>
      <c r="E47" s="28" t="s">
        <v>22</v>
      </c>
      <c r="F47" s="28"/>
      <c r="G47" s="43" t="s">
        <v>27</v>
      </c>
      <c r="H47" s="43"/>
      <c r="I47" s="43"/>
      <c r="J47" s="36">
        <v>120</v>
      </c>
      <c r="K47" s="37"/>
      <c r="L47" s="32">
        <f>J47*1.2</f>
        <v>144</v>
      </c>
      <c r="M47" s="32"/>
      <c r="N47" s="32"/>
      <c r="O47" s="28"/>
    </row>
    <row r="48" spans="1:15" ht="15" customHeight="1" x14ac:dyDescent="0.2">
      <c r="A48" s="27"/>
      <c r="B48" s="27"/>
      <c r="C48" s="27"/>
      <c r="D48" s="27"/>
      <c r="E48" s="28" t="s">
        <v>24</v>
      </c>
      <c r="F48" s="28"/>
      <c r="G48" s="43"/>
      <c r="H48" s="43"/>
      <c r="I48" s="43"/>
      <c r="J48" s="36">
        <v>102.9</v>
      </c>
      <c r="K48" s="37"/>
      <c r="L48" s="32">
        <f>J48*1.2</f>
        <v>123.48</v>
      </c>
      <c r="M48" s="32"/>
      <c r="N48" s="32"/>
      <c r="O48" s="28"/>
    </row>
    <row r="49" spans="1:15" ht="15" customHeight="1" x14ac:dyDescent="0.2">
      <c r="A49" s="27"/>
      <c r="B49" s="27"/>
      <c r="C49" s="27"/>
      <c r="D49" s="27"/>
      <c r="E49" s="28" t="s">
        <v>25</v>
      </c>
      <c r="F49" s="28"/>
      <c r="G49" s="43"/>
      <c r="H49" s="43"/>
      <c r="I49" s="43"/>
      <c r="J49" s="36">
        <v>100.8</v>
      </c>
      <c r="K49" s="37"/>
      <c r="L49" s="32">
        <f>J49*1.2</f>
        <v>120.96</v>
      </c>
      <c r="M49" s="32"/>
      <c r="N49" s="32"/>
      <c r="O49" s="28"/>
    </row>
    <row r="50" spans="1:15" ht="15" customHeight="1" x14ac:dyDescent="0.2">
      <c r="A50" s="27"/>
      <c r="B50" s="27"/>
      <c r="C50" s="27"/>
      <c r="D50" s="27"/>
      <c r="E50" s="38"/>
      <c r="F50" s="39"/>
      <c r="G50" s="43"/>
      <c r="H50" s="43"/>
      <c r="I50" s="43"/>
      <c r="J50" s="36"/>
      <c r="K50" s="37"/>
      <c r="L50" s="32"/>
      <c r="M50" s="32"/>
      <c r="N50" s="32"/>
      <c r="O50" s="28"/>
    </row>
    <row r="51" spans="1:15" ht="15" customHeight="1" x14ac:dyDescent="0.25">
      <c r="A51" s="44"/>
      <c r="B51" s="44"/>
      <c r="C51" s="44"/>
      <c r="D51" s="44"/>
      <c r="E51" s="45"/>
      <c r="F51" s="45"/>
      <c r="G51" s="46"/>
      <c r="H51" s="46"/>
      <c r="I51" s="46"/>
      <c r="J51" s="47"/>
      <c r="K51" s="47"/>
      <c r="L51" s="47"/>
      <c r="M51" s="47"/>
      <c r="N51" s="47"/>
      <c r="O51" s="45"/>
    </row>
    <row r="52" spans="1:15" ht="30.75" customHeight="1" x14ac:dyDescent="0.3">
      <c r="A52" s="21" t="s">
        <v>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47"/>
      <c r="O52" s="45"/>
    </row>
    <row r="53" spans="1:15" ht="28.5" customHeight="1" x14ac:dyDescent="0.3">
      <c r="A53" s="22" t="s">
        <v>30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4"/>
      <c r="N53" s="47"/>
      <c r="O53" s="45"/>
    </row>
    <row r="54" spans="1:15" ht="15" customHeight="1" x14ac:dyDescent="0.25">
      <c r="A54" s="25" t="s">
        <v>15</v>
      </c>
      <c r="B54" s="25"/>
      <c r="C54" s="25"/>
      <c r="D54" s="25"/>
      <c r="E54" s="26" t="s">
        <v>16</v>
      </c>
      <c r="F54" s="26"/>
      <c r="G54" s="26" t="s">
        <v>17</v>
      </c>
      <c r="H54" s="26"/>
      <c r="I54" s="26"/>
      <c r="J54" s="26" t="s">
        <v>18</v>
      </c>
      <c r="K54" s="26"/>
      <c r="L54" s="26"/>
      <c r="M54" s="26"/>
      <c r="N54" s="47"/>
      <c r="O54" s="45"/>
    </row>
    <row r="55" spans="1:15" ht="26.25" customHeight="1" x14ac:dyDescent="0.25">
      <c r="A55" s="25"/>
      <c r="B55" s="25"/>
      <c r="C55" s="25"/>
      <c r="D55" s="25"/>
      <c r="E55" s="26"/>
      <c r="F55" s="26"/>
      <c r="G55" s="26"/>
      <c r="H55" s="26"/>
      <c r="I55" s="26"/>
      <c r="J55" s="26" t="s">
        <v>19</v>
      </c>
      <c r="K55" s="26"/>
      <c r="L55" s="26" t="s">
        <v>20</v>
      </c>
      <c r="M55" s="26"/>
      <c r="N55" s="47"/>
      <c r="O55" s="45"/>
    </row>
    <row r="56" spans="1:15" ht="15" x14ac:dyDescent="0.2">
      <c r="A56" s="27"/>
      <c r="B56" s="27"/>
      <c r="C56" s="27"/>
      <c r="D56" s="27"/>
      <c r="E56" s="28" t="s">
        <v>22</v>
      </c>
      <c r="F56" s="28"/>
      <c r="G56" s="29" t="s">
        <v>26</v>
      </c>
      <c r="H56" s="30"/>
      <c r="I56" s="31"/>
      <c r="J56" s="36">
        <v>88</v>
      </c>
      <c r="K56" s="37"/>
      <c r="L56" s="32">
        <f>J56*1.2</f>
        <v>105.6</v>
      </c>
      <c r="M56" s="32"/>
    </row>
    <row r="57" spans="1:15" ht="15" x14ac:dyDescent="0.2">
      <c r="A57" s="27"/>
      <c r="B57" s="27"/>
      <c r="C57" s="27"/>
      <c r="D57" s="27"/>
      <c r="E57" s="28" t="s">
        <v>24</v>
      </c>
      <c r="F57" s="28"/>
      <c r="G57" s="33"/>
      <c r="H57" s="34"/>
      <c r="I57" s="35"/>
      <c r="J57" s="36">
        <v>84</v>
      </c>
      <c r="K57" s="37"/>
      <c r="L57" s="32">
        <f>J57*1.2</f>
        <v>100.8</v>
      </c>
      <c r="M57" s="32"/>
    </row>
    <row r="58" spans="1:15" ht="15" x14ac:dyDescent="0.2">
      <c r="A58" s="27"/>
      <c r="B58" s="27"/>
      <c r="C58" s="27"/>
      <c r="D58" s="27"/>
      <c r="E58" s="28" t="s">
        <v>25</v>
      </c>
      <c r="F58" s="28"/>
      <c r="G58" s="33"/>
      <c r="H58" s="34"/>
      <c r="I58" s="35"/>
      <c r="J58" s="36">
        <v>75</v>
      </c>
      <c r="K58" s="37"/>
      <c r="L58" s="32">
        <f>J58*1.2</f>
        <v>90</v>
      </c>
      <c r="M58" s="32"/>
    </row>
    <row r="59" spans="1:15" ht="15" x14ac:dyDescent="0.2">
      <c r="A59" s="27"/>
      <c r="B59" s="27"/>
      <c r="C59" s="27"/>
      <c r="D59" s="27"/>
      <c r="E59" s="38"/>
      <c r="F59" s="39"/>
      <c r="G59" s="40"/>
      <c r="H59" s="41"/>
      <c r="I59" s="42"/>
      <c r="J59" s="36"/>
      <c r="K59" s="37"/>
      <c r="L59" s="32"/>
      <c r="M59" s="32"/>
    </row>
    <row r="60" spans="1:15" ht="15" x14ac:dyDescent="0.2">
      <c r="A60" s="27"/>
      <c r="B60" s="27"/>
      <c r="C60" s="27"/>
      <c r="D60" s="27"/>
      <c r="E60" s="28" t="s">
        <v>22</v>
      </c>
      <c r="F60" s="28"/>
      <c r="G60" s="43" t="s">
        <v>27</v>
      </c>
      <c r="H60" s="43"/>
      <c r="I60" s="43"/>
      <c r="J60" s="36">
        <v>92.5</v>
      </c>
      <c r="K60" s="37"/>
      <c r="L60" s="32">
        <f>J60*1.2</f>
        <v>111</v>
      </c>
      <c r="M60" s="32"/>
    </row>
    <row r="61" spans="1:15" ht="15" x14ac:dyDescent="0.2">
      <c r="A61" s="27"/>
      <c r="B61" s="27"/>
      <c r="C61" s="27"/>
      <c r="D61" s="27"/>
      <c r="E61" s="28" t="s">
        <v>24</v>
      </c>
      <c r="F61" s="28"/>
      <c r="G61" s="43"/>
      <c r="H61" s="43"/>
      <c r="I61" s="43"/>
      <c r="J61" s="36">
        <v>88</v>
      </c>
      <c r="K61" s="37"/>
      <c r="L61" s="32">
        <f>J61*1.2</f>
        <v>105.6</v>
      </c>
      <c r="M61" s="32"/>
    </row>
    <row r="62" spans="1:15" ht="15" x14ac:dyDescent="0.2">
      <c r="A62" s="27"/>
      <c r="B62" s="27"/>
      <c r="C62" s="27"/>
      <c r="D62" s="27"/>
      <c r="E62" s="28" t="s">
        <v>25</v>
      </c>
      <c r="F62" s="28"/>
      <c r="G62" s="43"/>
      <c r="H62" s="43"/>
      <c r="I62" s="43"/>
      <c r="J62" s="36">
        <v>82</v>
      </c>
      <c r="K62" s="37"/>
      <c r="L62" s="32">
        <f>J62*1.2</f>
        <v>98.399999999999991</v>
      </c>
      <c r="M62" s="32"/>
    </row>
    <row r="63" spans="1:15" ht="15" x14ac:dyDescent="0.2">
      <c r="A63" s="27"/>
      <c r="B63" s="27"/>
      <c r="C63" s="27"/>
      <c r="D63" s="27"/>
      <c r="E63" s="38"/>
      <c r="F63" s="39"/>
      <c r="G63" s="43"/>
      <c r="H63" s="43"/>
      <c r="I63" s="43"/>
      <c r="J63" s="36"/>
      <c r="K63" s="37"/>
      <c r="L63" s="32"/>
      <c r="M63" s="32"/>
    </row>
    <row r="65" spans="1:13" ht="18.75" x14ac:dyDescent="0.3">
      <c r="A65" s="22" t="s">
        <v>31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4"/>
    </row>
    <row r="66" spans="1:13" ht="15.75" x14ac:dyDescent="0.25">
      <c r="A66" s="25" t="s">
        <v>15</v>
      </c>
      <c r="B66" s="25"/>
      <c r="C66" s="25"/>
      <c r="D66" s="25"/>
      <c r="E66" s="26" t="s">
        <v>16</v>
      </c>
      <c r="F66" s="26"/>
      <c r="G66" s="26" t="s">
        <v>17</v>
      </c>
      <c r="H66" s="26"/>
      <c r="I66" s="26"/>
      <c r="J66" s="26" t="s">
        <v>18</v>
      </c>
      <c r="K66" s="26"/>
      <c r="L66" s="26"/>
      <c r="M66" s="26"/>
    </row>
    <row r="67" spans="1:13" ht="15.75" x14ac:dyDescent="0.25">
      <c r="A67" s="25"/>
      <c r="B67" s="25"/>
      <c r="C67" s="25"/>
      <c r="D67" s="25"/>
      <c r="E67" s="26"/>
      <c r="F67" s="26"/>
      <c r="G67" s="26"/>
      <c r="H67" s="26"/>
      <c r="I67" s="26"/>
      <c r="J67" s="26" t="s">
        <v>19</v>
      </c>
      <c r="K67" s="26"/>
      <c r="L67" s="26" t="s">
        <v>20</v>
      </c>
      <c r="M67" s="26"/>
    </row>
    <row r="68" spans="1:13" ht="15" x14ac:dyDescent="0.2">
      <c r="A68" s="48" t="s">
        <v>32</v>
      </c>
      <c r="B68" s="48"/>
      <c r="C68" s="48"/>
      <c r="D68" s="48"/>
      <c r="E68" s="28" t="s">
        <v>22</v>
      </c>
      <c r="F68" s="28"/>
      <c r="G68" s="29" t="s">
        <v>26</v>
      </c>
      <c r="H68" s="30"/>
      <c r="I68" s="31"/>
      <c r="J68" s="32">
        <v>131</v>
      </c>
      <c r="K68" s="32"/>
      <c r="L68" s="32">
        <f t="shared" ref="L68:L73" si="1">J68*1.2</f>
        <v>157.19999999999999</v>
      </c>
      <c r="M68" s="32"/>
    </row>
    <row r="69" spans="1:13" ht="15" x14ac:dyDescent="0.2">
      <c r="A69" s="48"/>
      <c r="B69" s="48"/>
      <c r="C69" s="48"/>
      <c r="D69" s="48"/>
      <c r="E69" s="28" t="s">
        <v>24</v>
      </c>
      <c r="F69" s="28"/>
      <c r="G69" s="33"/>
      <c r="H69" s="34"/>
      <c r="I69" s="35"/>
      <c r="J69" s="32">
        <v>130</v>
      </c>
      <c r="K69" s="32"/>
      <c r="L69" s="32">
        <f t="shared" si="1"/>
        <v>156</v>
      </c>
      <c r="M69" s="32"/>
    </row>
    <row r="70" spans="1:13" ht="15" x14ac:dyDescent="0.2">
      <c r="A70" s="48"/>
      <c r="B70" s="48"/>
      <c r="C70" s="48"/>
      <c r="D70" s="48"/>
      <c r="E70" s="28" t="s">
        <v>25</v>
      </c>
      <c r="F70" s="28"/>
      <c r="G70" s="33"/>
      <c r="H70" s="34"/>
      <c r="I70" s="35"/>
      <c r="J70" s="32">
        <v>129</v>
      </c>
      <c r="K70" s="32"/>
      <c r="L70" s="32">
        <f t="shared" si="1"/>
        <v>154.79999999999998</v>
      </c>
      <c r="M70" s="32"/>
    </row>
    <row r="71" spans="1:13" ht="15" x14ac:dyDescent="0.2">
      <c r="A71" s="48" t="s">
        <v>32</v>
      </c>
      <c r="B71" s="48"/>
      <c r="C71" s="48"/>
      <c r="D71" s="48"/>
      <c r="E71" s="28" t="s">
        <v>22</v>
      </c>
      <c r="F71" s="28"/>
      <c r="G71" s="43" t="s">
        <v>27</v>
      </c>
      <c r="H71" s="43"/>
      <c r="I71" s="43"/>
      <c r="J71" s="32">
        <v>217.5</v>
      </c>
      <c r="K71" s="32"/>
      <c r="L71" s="32">
        <f t="shared" si="1"/>
        <v>261</v>
      </c>
      <c r="M71" s="32"/>
    </row>
    <row r="72" spans="1:13" ht="15" x14ac:dyDescent="0.2">
      <c r="A72" s="48"/>
      <c r="B72" s="48"/>
      <c r="C72" s="48"/>
      <c r="D72" s="48"/>
      <c r="E72" s="28" t="s">
        <v>24</v>
      </c>
      <c r="F72" s="28"/>
      <c r="G72" s="43"/>
      <c r="H72" s="43"/>
      <c r="I72" s="43"/>
      <c r="J72" s="32">
        <v>217</v>
      </c>
      <c r="K72" s="32"/>
      <c r="L72" s="32">
        <f t="shared" si="1"/>
        <v>260.39999999999998</v>
      </c>
      <c r="M72" s="32"/>
    </row>
    <row r="73" spans="1:13" ht="15" x14ac:dyDescent="0.2">
      <c r="A73" s="48"/>
      <c r="B73" s="48"/>
      <c r="C73" s="48"/>
      <c r="D73" s="48"/>
      <c r="E73" s="28" t="s">
        <v>25</v>
      </c>
      <c r="F73" s="28"/>
      <c r="G73" s="43"/>
      <c r="H73" s="43"/>
      <c r="I73" s="43"/>
      <c r="J73" s="32">
        <v>216</v>
      </c>
      <c r="K73" s="32"/>
      <c r="L73" s="32">
        <f t="shared" si="1"/>
        <v>259.2</v>
      </c>
      <c r="M73" s="32"/>
    </row>
    <row r="75" spans="1:13" ht="18.75" x14ac:dyDescent="0.3">
      <c r="C75" s="8"/>
      <c r="D75" s="8"/>
      <c r="E75" s="8"/>
      <c r="F75" s="8"/>
      <c r="G75" s="8"/>
    </row>
  </sheetData>
  <mergeCells count="195">
    <mergeCell ref="J73:K73"/>
    <mergeCell ref="L73:M73"/>
    <mergeCell ref="L70:M70"/>
    <mergeCell ref="A71:D73"/>
    <mergeCell ref="E71:F71"/>
    <mergeCell ref="G71:I73"/>
    <mergeCell ref="J71:K71"/>
    <mergeCell ref="L71:M71"/>
    <mergeCell ref="E72:F72"/>
    <mergeCell ref="J72:K72"/>
    <mergeCell ref="L72:M72"/>
    <mergeCell ref="E73:F73"/>
    <mergeCell ref="A68:D70"/>
    <mergeCell ref="E68:F68"/>
    <mergeCell ref="G68:I70"/>
    <mergeCell ref="J68:K68"/>
    <mergeCell ref="L68:M68"/>
    <mergeCell ref="E69:F69"/>
    <mergeCell ref="J69:K69"/>
    <mergeCell ref="L69:M69"/>
    <mergeCell ref="E70:F70"/>
    <mergeCell ref="J70:K70"/>
    <mergeCell ref="A65:M65"/>
    <mergeCell ref="A66:D67"/>
    <mergeCell ref="E66:F67"/>
    <mergeCell ref="G66:I67"/>
    <mergeCell ref="J66:M66"/>
    <mergeCell ref="J67:K67"/>
    <mergeCell ref="L67:M67"/>
    <mergeCell ref="L61:M61"/>
    <mergeCell ref="E62:F62"/>
    <mergeCell ref="J62:K62"/>
    <mergeCell ref="L62:M62"/>
    <mergeCell ref="E63:F63"/>
    <mergeCell ref="J63:K63"/>
    <mergeCell ref="L63:M63"/>
    <mergeCell ref="L58:M58"/>
    <mergeCell ref="E59:F59"/>
    <mergeCell ref="J59:K59"/>
    <mergeCell ref="L59:M59"/>
    <mergeCell ref="E60:F60"/>
    <mergeCell ref="G60:I63"/>
    <mergeCell ref="J60:K60"/>
    <mergeCell ref="L60:M60"/>
    <mergeCell ref="E61:F61"/>
    <mergeCell ref="J61:K61"/>
    <mergeCell ref="A56:D63"/>
    <mergeCell ref="E56:F56"/>
    <mergeCell ref="G56:I59"/>
    <mergeCell ref="J56:K56"/>
    <mergeCell ref="L56:M56"/>
    <mergeCell ref="E57:F57"/>
    <mergeCell ref="J57:K57"/>
    <mergeCell ref="L57:M57"/>
    <mergeCell ref="E58:F58"/>
    <mergeCell ref="J58:K58"/>
    <mergeCell ref="A52:M52"/>
    <mergeCell ref="A53:M53"/>
    <mergeCell ref="A54:D55"/>
    <mergeCell ref="E54:F55"/>
    <mergeCell ref="G54:I55"/>
    <mergeCell ref="J54:M54"/>
    <mergeCell ref="J55:K55"/>
    <mergeCell ref="L55:M55"/>
    <mergeCell ref="J49:K49"/>
    <mergeCell ref="L49:M49"/>
    <mergeCell ref="N49:O49"/>
    <mergeCell ref="E50:F50"/>
    <mergeCell ref="J50:K50"/>
    <mergeCell ref="L50:M50"/>
    <mergeCell ref="N50:O50"/>
    <mergeCell ref="E47:F47"/>
    <mergeCell ref="G47:I50"/>
    <mergeCell ref="J47:K47"/>
    <mergeCell ref="L47:M47"/>
    <mergeCell ref="N47:O47"/>
    <mergeCell ref="E48:F48"/>
    <mergeCell ref="J48:K48"/>
    <mergeCell ref="L48:M48"/>
    <mergeCell ref="N48:O48"/>
    <mergeCell ref="E49:F49"/>
    <mergeCell ref="J45:K45"/>
    <mergeCell ref="L45:M45"/>
    <mergeCell ref="N45:O45"/>
    <mergeCell ref="E46:F46"/>
    <mergeCell ref="J46:K46"/>
    <mergeCell ref="L46:M46"/>
    <mergeCell ref="N46:O46"/>
    <mergeCell ref="E43:F43"/>
    <mergeCell ref="G43:I46"/>
    <mergeCell ref="J43:K43"/>
    <mergeCell ref="L43:M43"/>
    <mergeCell ref="N43:O43"/>
    <mergeCell ref="E44:F44"/>
    <mergeCell ref="J44:K44"/>
    <mergeCell ref="L44:M44"/>
    <mergeCell ref="N44:O44"/>
    <mergeCell ref="E45:F45"/>
    <mergeCell ref="E41:F41"/>
    <mergeCell ref="J41:K41"/>
    <mergeCell ref="L41:M41"/>
    <mergeCell ref="N41:O41"/>
    <mergeCell ref="E42:F42"/>
    <mergeCell ref="J42:K42"/>
    <mergeCell ref="L42:M42"/>
    <mergeCell ref="N42:O42"/>
    <mergeCell ref="A39:D50"/>
    <mergeCell ref="E39:F39"/>
    <mergeCell ref="G39:I42"/>
    <mergeCell ref="J39:K39"/>
    <mergeCell ref="L39:M39"/>
    <mergeCell ref="N39:O39"/>
    <mergeCell ref="E40:F40"/>
    <mergeCell ref="J40:K40"/>
    <mergeCell ref="L40:M40"/>
    <mergeCell ref="N40:O40"/>
    <mergeCell ref="A36:M36"/>
    <mergeCell ref="A37:D38"/>
    <mergeCell ref="E37:F38"/>
    <mergeCell ref="G37:I38"/>
    <mergeCell ref="J37:M37"/>
    <mergeCell ref="J38:K38"/>
    <mergeCell ref="L38:M38"/>
    <mergeCell ref="J33:K33"/>
    <mergeCell ref="L33:M33"/>
    <mergeCell ref="N33:O33"/>
    <mergeCell ref="E34:F34"/>
    <mergeCell ref="J34:K34"/>
    <mergeCell ref="L34:M34"/>
    <mergeCell ref="N34:O34"/>
    <mergeCell ref="E31:F31"/>
    <mergeCell ref="G31:I34"/>
    <mergeCell ref="J31:K31"/>
    <mergeCell ref="L31:M31"/>
    <mergeCell ref="N31:O31"/>
    <mergeCell ref="E32:F32"/>
    <mergeCell ref="J32:K32"/>
    <mergeCell ref="L32:M32"/>
    <mergeCell ref="N32:O32"/>
    <mergeCell ref="E33:F33"/>
    <mergeCell ref="J29:K29"/>
    <mergeCell ref="L29:M29"/>
    <mergeCell ref="N29:O29"/>
    <mergeCell ref="E30:F30"/>
    <mergeCell ref="J30:K30"/>
    <mergeCell ref="L30:M30"/>
    <mergeCell ref="N30:O30"/>
    <mergeCell ref="E27:F27"/>
    <mergeCell ref="G27:I30"/>
    <mergeCell ref="J27:K27"/>
    <mergeCell ref="L27:M27"/>
    <mergeCell ref="N27:O27"/>
    <mergeCell ref="E28:F28"/>
    <mergeCell ref="J28:K28"/>
    <mergeCell ref="L28:M28"/>
    <mergeCell ref="N28:O28"/>
    <mergeCell ref="E29:F29"/>
    <mergeCell ref="E25:F25"/>
    <mergeCell ref="J25:K25"/>
    <mergeCell ref="L25:M25"/>
    <mergeCell ref="N25:O25"/>
    <mergeCell ref="E26:F26"/>
    <mergeCell ref="J26:K26"/>
    <mergeCell ref="L26:M26"/>
    <mergeCell ref="N26:O26"/>
    <mergeCell ref="A23:D34"/>
    <mergeCell ref="E23:F23"/>
    <mergeCell ref="G23:I26"/>
    <mergeCell ref="J23:K23"/>
    <mergeCell ref="L23:M23"/>
    <mergeCell ref="N23:O23"/>
    <mergeCell ref="E24:F24"/>
    <mergeCell ref="J24:K24"/>
    <mergeCell ref="L24:M24"/>
    <mergeCell ref="N24:O24"/>
    <mergeCell ref="A18:M18"/>
    <mergeCell ref="A20:M20"/>
    <mergeCell ref="A21:D22"/>
    <mergeCell ref="E21:F22"/>
    <mergeCell ref="G21:I22"/>
    <mergeCell ref="J21:M21"/>
    <mergeCell ref="J22:K22"/>
    <mergeCell ref="L22:M22"/>
    <mergeCell ref="A11:M11"/>
    <mergeCell ref="Q11:AC11"/>
    <mergeCell ref="A12:M12"/>
    <mergeCell ref="A13:M13"/>
    <mergeCell ref="A14:M14"/>
    <mergeCell ref="A15:M15"/>
    <mergeCell ref="A1:M1"/>
    <mergeCell ref="O2:AA2"/>
    <mergeCell ref="A8:M8"/>
    <mergeCell ref="A9:M9"/>
    <mergeCell ref="A10:M10"/>
    <mergeCell ref="Q10:AN10"/>
  </mergeCells>
  <printOptions horizontalCentered="1"/>
  <pageMargins left="0.78740157480314965" right="0.31496062992125984" top="0.15748031496062992" bottom="0.15748031496062992" header="0.31496062992125984" footer="0.31496062992125984"/>
  <pageSetup paperSize="9" scale="56" orientation="portrait" verticalDpi="300" r:id="rId1"/>
  <rowBreaks count="2" manualBreakCount="2">
    <brk id="75" max="12" man="1"/>
    <brk id="8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119"/>
  <sheetViews>
    <sheetView view="pageBreakPreview" zoomScaleNormal="100" zoomScaleSheetLayoutView="100" workbookViewId="0">
      <selection sqref="A1:M1"/>
    </sheetView>
  </sheetViews>
  <sheetFormatPr defaultRowHeight="12.75" x14ac:dyDescent="0.2"/>
  <cols>
    <col min="1" max="3" width="9.140625" style="4"/>
    <col min="4" max="4" width="7.28515625" style="4" customWidth="1"/>
    <col min="5" max="7" width="9.140625" style="4"/>
    <col min="8" max="8" width="14.28515625" style="4" customWidth="1"/>
    <col min="9" max="12" width="9.140625" style="4"/>
    <col min="13" max="13" width="8.5703125" style="4" customWidth="1"/>
    <col min="14" max="19" width="0" style="4" hidden="1" customWidth="1"/>
    <col min="20" max="259" width="9.140625" style="4"/>
    <col min="260" max="260" width="7.28515625" style="4" customWidth="1"/>
    <col min="261" max="263" width="9.140625" style="4"/>
    <col min="264" max="264" width="14.28515625" style="4" customWidth="1"/>
    <col min="265" max="268" width="9.140625" style="4"/>
    <col min="269" max="269" width="8.5703125" style="4" customWidth="1"/>
    <col min="270" max="515" width="9.140625" style="4"/>
    <col min="516" max="516" width="7.28515625" style="4" customWidth="1"/>
    <col min="517" max="519" width="9.140625" style="4"/>
    <col min="520" max="520" width="14.28515625" style="4" customWidth="1"/>
    <col min="521" max="524" width="9.140625" style="4"/>
    <col min="525" max="525" width="8.5703125" style="4" customWidth="1"/>
    <col min="526" max="771" width="9.140625" style="4"/>
    <col min="772" max="772" width="7.28515625" style="4" customWidth="1"/>
    <col min="773" max="775" width="9.140625" style="4"/>
    <col min="776" max="776" width="14.28515625" style="4" customWidth="1"/>
    <col min="777" max="780" width="9.140625" style="4"/>
    <col min="781" max="781" width="8.5703125" style="4" customWidth="1"/>
    <col min="782" max="1027" width="9.140625" style="4"/>
    <col min="1028" max="1028" width="7.28515625" style="4" customWidth="1"/>
    <col min="1029" max="1031" width="9.140625" style="4"/>
    <col min="1032" max="1032" width="14.28515625" style="4" customWidth="1"/>
    <col min="1033" max="1036" width="9.140625" style="4"/>
    <col min="1037" max="1037" width="8.5703125" style="4" customWidth="1"/>
    <col min="1038" max="1283" width="9.140625" style="4"/>
    <col min="1284" max="1284" width="7.28515625" style="4" customWidth="1"/>
    <col min="1285" max="1287" width="9.140625" style="4"/>
    <col min="1288" max="1288" width="14.28515625" style="4" customWidth="1"/>
    <col min="1289" max="1292" width="9.140625" style="4"/>
    <col min="1293" max="1293" width="8.5703125" style="4" customWidth="1"/>
    <col min="1294" max="1539" width="9.140625" style="4"/>
    <col min="1540" max="1540" width="7.28515625" style="4" customWidth="1"/>
    <col min="1541" max="1543" width="9.140625" style="4"/>
    <col min="1544" max="1544" width="14.28515625" style="4" customWidth="1"/>
    <col min="1545" max="1548" width="9.140625" style="4"/>
    <col min="1549" max="1549" width="8.5703125" style="4" customWidth="1"/>
    <col min="1550" max="1795" width="9.140625" style="4"/>
    <col min="1796" max="1796" width="7.28515625" style="4" customWidth="1"/>
    <col min="1797" max="1799" width="9.140625" style="4"/>
    <col min="1800" max="1800" width="14.28515625" style="4" customWidth="1"/>
    <col min="1801" max="1804" width="9.140625" style="4"/>
    <col min="1805" max="1805" width="8.5703125" style="4" customWidth="1"/>
    <col min="1806" max="2051" width="9.140625" style="4"/>
    <col min="2052" max="2052" width="7.28515625" style="4" customWidth="1"/>
    <col min="2053" max="2055" width="9.140625" style="4"/>
    <col min="2056" max="2056" width="14.28515625" style="4" customWidth="1"/>
    <col min="2057" max="2060" width="9.140625" style="4"/>
    <col min="2061" max="2061" width="8.5703125" style="4" customWidth="1"/>
    <col min="2062" max="2307" width="9.140625" style="4"/>
    <col min="2308" max="2308" width="7.28515625" style="4" customWidth="1"/>
    <col min="2309" max="2311" width="9.140625" style="4"/>
    <col min="2312" max="2312" width="14.28515625" style="4" customWidth="1"/>
    <col min="2313" max="2316" width="9.140625" style="4"/>
    <col min="2317" max="2317" width="8.5703125" style="4" customWidth="1"/>
    <col min="2318" max="2563" width="9.140625" style="4"/>
    <col min="2564" max="2564" width="7.28515625" style="4" customWidth="1"/>
    <col min="2565" max="2567" width="9.140625" style="4"/>
    <col min="2568" max="2568" width="14.28515625" style="4" customWidth="1"/>
    <col min="2569" max="2572" width="9.140625" style="4"/>
    <col min="2573" max="2573" width="8.5703125" style="4" customWidth="1"/>
    <col min="2574" max="2819" width="9.140625" style="4"/>
    <col min="2820" max="2820" width="7.28515625" style="4" customWidth="1"/>
    <col min="2821" max="2823" width="9.140625" style="4"/>
    <col min="2824" max="2824" width="14.28515625" style="4" customWidth="1"/>
    <col min="2825" max="2828" width="9.140625" style="4"/>
    <col min="2829" max="2829" width="8.5703125" style="4" customWidth="1"/>
    <col min="2830" max="3075" width="9.140625" style="4"/>
    <col min="3076" max="3076" width="7.28515625" style="4" customWidth="1"/>
    <col min="3077" max="3079" width="9.140625" style="4"/>
    <col min="3080" max="3080" width="14.28515625" style="4" customWidth="1"/>
    <col min="3081" max="3084" width="9.140625" style="4"/>
    <col min="3085" max="3085" width="8.5703125" style="4" customWidth="1"/>
    <col min="3086" max="3331" width="9.140625" style="4"/>
    <col min="3332" max="3332" width="7.28515625" style="4" customWidth="1"/>
    <col min="3333" max="3335" width="9.140625" style="4"/>
    <col min="3336" max="3336" width="14.28515625" style="4" customWidth="1"/>
    <col min="3337" max="3340" width="9.140625" style="4"/>
    <col min="3341" max="3341" width="8.5703125" style="4" customWidth="1"/>
    <col min="3342" max="3587" width="9.140625" style="4"/>
    <col min="3588" max="3588" width="7.28515625" style="4" customWidth="1"/>
    <col min="3589" max="3591" width="9.140625" style="4"/>
    <col min="3592" max="3592" width="14.28515625" style="4" customWidth="1"/>
    <col min="3593" max="3596" width="9.140625" style="4"/>
    <col min="3597" max="3597" width="8.5703125" style="4" customWidth="1"/>
    <col min="3598" max="3843" width="9.140625" style="4"/>
    <col min="3844" max="3844" width="7.28515625" style="4" customWidth="1"/>
    <col min="3845" max="3847" width="9.140625" style="4"/>
    <col min="3848" max="3848" width="14.28515625" style="4" customWidth="1"/>
    <col min="3849" max="3852" width="9.140625" style="4"/>
    <col min="3853" max="3853" width="8.5703125" style="4" customWidth="1"/>
    <col min="3854" max="4099" width="9.140625" style="4"/>
    <col min="4100" max="4100" width="7.28515625" style="4" customWidth="1"/>
    <col min="4101" max="4103" width="9.140625" style="4"/>
    <col min="4104" max="4104" width="14.28515625" style="4" customWidth="1"/>
    <col min="4105" max="4108" width="9.140625" style="4"/>
    <col min="4109" max="4109" width="8.5703125" style="4" customWidth="1"/>
    <col min="4110" max="4355" width="9.140625" style="4"/>
    <col min="4356" max="4356" width="7.28515625" style="4" customWidth="1"/>
    <col min="4357" max="4359" width="9.140625" style="4"/>
    <col min="4360" max="4360" width="14.28515625" style="4" customWidth="1"/>
    <col min="4361" max="4364" width="9.140625" style="4"/>
    <col min="4365" max="4365" width="8.5703125" style="4" customWidth="1"/>
    <col min="4366" max="4611" width="9.140625" style="4"/>
    <col min="4612" max="4612" width="7.28515625" style="4" customWidth="1"/>
    <col min="4613" max="4615" width="9.140625" style="4"/>
    <col min="4616" max="4616" width="14.28515625" style="4" customWidth="1"/>
    <col min="4617" max="4620" width="9.140625" style="4"/>
    <col min="4621" max="4621" width="8.5703125" style="4" customWidth="1"/>
    <col min="4622" max="4867" width="9.140625" style="4"/>
    <col min="4868" max="4868" width="7.28515625" style="4" customWidth="1"/>
    <col min="4869" max="4871" width="9.140625" style="4"/>
    <col min="4872" max="4872" width="14.28515625" style="4" customWidth="1"/>
    <col min="4873" max="4876" width="9.140625" style="4"/>
    <col min="4877" max="4877" width="8.5703125" style="4" customWidth="1"/>
    <col min="4878" max="5123" width="9.140625" style="4"/>
    <col min="5124" max="5124" width="7.28515625" style="4" customWidth="1"/>
    <col min="5125" max="5127" width="9.140625" style="4"/>
    <col min="5128" max="5128" width="14.28515625" style="4" customWidth="1"/>
    <col min="5129" max="5132" width="9.140625" style="4"/>
    <col min="5133" max="5133" width="8.5703125" style="4" customWidth="1"/>
    <col min="5134" max="5379" width="9.140625" style="4"/>
    <col min="5380" max="5380" width="7.28515625" style="4" customWidth="1"/>
    <col min="5381" max="5383" width="9.140625" style="4"/>
    <col min="5384" max="5384" width="14.28515625" style="4" customWidth="1"/>
    <col min="5385" max="5388" width="9.140625" style="4"/>
    <col min="5389" max="5389" width="8.5703125" style="4" customWidth="1"/>
    <col min="5390" max="5635" width="9.140625" style="4"/>
    <col min="5636" max="5636" width="7.28515625" style="4" customWidth="1"/>
    <col min="5637" max="5639" width="9.140625" style="4"/>
    <col min="5640" max="5640" width="14.28515625" style="4" customWidth="1"/>
    <col min="5641" max="5644" width="9.140625" style="4"/>
    <col min="5645" max="5645" width="8.5703125" style="4" customWidth="1"/>
    <col min="5646" max="5891" width="9.140625" style="4"/>
    <col min="5892" max="5892" width="7.28515625" style="4" customWidth="1"/>
    <col min="5893" max="5895" width="9.140625" style="4"/>
    <col min="5896" max="5896" width="14.28515625" style="4" customWidth="1"/>
    <col min="5897" max="5900" width="9.140625" style="4"/>
    <col min="5901" max="5901" width="8.5703125" style="4" customWidth="1"/>
    <col min="5902" max="6147" width="9.140625" style="4"/>
    <col min="6148" max="6148" width="7.28515625" style="4" customWidth="1"/>
    <col min="6149" max="6151" width="9.140625" style="4"/>
    <col min="6152" max="6152" width="14.28515625" style="4" customWidth="1"/>
    <col min="6153" max="6156" width="9.140625" style="4"/>
    <col min="6157" max="6157" width="8.5703125" style="4" customWidth="1"/>
    <col min="6158" max="6403" width="9.140625" style="4"/>
    <col min="6404" max="6404" width="7.28515625" style="4" customWidth="1"/>
    <col min="6405" max="6407" width="9.140625" style="4"/>
    <col min="6408" max="6408" width="14.28515625" style="4" customWidth="1"/>
    <col min="6409" max="6412" width="9.140625" style="4"/>
    <col min="6413" max="6413" width="8.5703125" style="4" customWidth="1"/>
    <col min="6414" max="6659" width="9.140625" style="4"/>
    <col min="6660" max="6660" width="7.28515625" style="4" customWidth="1"/>
    <col min="6661" max="6663" width="9.140625" style="4"/>
    <col min="6664" max="6664" width="14.28515625" style="4" customWidth="1"/>
    <col min="6665" max="6668" width="9.140625" style="4"/>
    <col min="6669" max="6669" width="8.5703125" style="4" customWidth="1"/>
    <col min="6670" max="6915" width="9.140625" style="4"/>
    <col min="6916" max="6916" width="7.28515625" style="4" customWidth="1"/>
    <col min="6917" max="6919" width="9.140625" style="4"/>
    <col min="6920" max="6920" width="14.28515625" style="4" customWidth="1"/>
    <col min="6921" max="6924" width="9.140625" style="4"/>
    <col min="6925" max="6925" width="8.5703125" style="4" customWidth="1"/>
    <col min="6926" max="7171" width="9.140625" style="4"/>
    <col min="7172" max="7172" width="7.28515625" style="4" customWidth="1"/>
    <col min="7173" max="7175" width="9.140625" style="4"/>
    <col min="7176" max="7176" width="14.28515625" style="4" customWidth="1"/>
    <col min="7177" max="7180" width="9.140625" style="4"/>
    <col min="7181" max="7181" width="8.5703125" style="4" customWidth="1"/>
    <col min="7182" max="7427" width="9.140625" style="4"/>
    <col min="7428" max="7428" width="7.28515625" style="4" customWidth="1"/>
    <col min="7429" max="7431" width="9.140625" style="4"/>
    <col min="7432" max="7432" width="14.28515625" style="4" customWidth="1"/>
    <col min="7433" max="7436" width="9.140625" style="4"/>
    <col min="7437" max="7437" width="8.5703125" style="4" customWidth="1"/>
    <col min="7438" max="7683" width="9.140625" style="4"/>
    <col min="7684" max="7684" width="7.28515625" style="4" customWidth="1"/>
    <col min="7685" max="7687" width="9.140625" style="4"/>
    <col min="7688" max="7688" width="14.28515625" style="4" customWidth="1"/>
    <col min="7689" max="7692" width="9.140625" style="4"/>
    <col min="7693" max="7693" width="8.5703125" style="4" customWidth="1"/>
    <col min="7694" max="7939" width="9.140625" style="4"/>
    <col min="7940" max="7940" width="7.28515625" style="4" customWidth="1"/>
    <col min="7941" max="7943" width="9.140625" style="4"/>
    <col min="7944" max="7944" width="14.28515625" style="4" customWidth="1"/>
    <col min="7945" max="7948" width="9.140625" style="4"/>
    <col min="7949" max="7949" width="8.5703125" style="4" customWidth="1"/>
    <col min="7950" max="8195" width="9.140625" style="4"/>
    <col min="8196" max="8196" width="7.28515625" style="4" customWidth="1"/>
    <col min="8197" max="8199" width="9.140625" style="4"/>
    <col min="8200" max="8200" width="14.28515625" style="4" customWidth="1"/>
    <col min="8201" max="8204" width="9.140625" style="4"/>
    <col min="8205" max="8205" width="8.5703125" style="4" customWidth="1"/>
    <col min="8206" max="8451" width="9.140625" style="4"/>
    <col min="8452" max="8452" width="7.28515625" style="4" customWidth="1"/>
    <col min="8453" max="8455" width="9.140625" style="4"/>
    <col min="8456" max="8456" width="14.28515625" style="4" customWidth="1"/>
    <col min="8457" max="8460" width="9.140625" style="4"/>
    <col min="8461" max="8461" width="8.5703125" style="4" customWidth="1"/>
    <col min="8462" max="8707" width="9.140625" style="4"/>
    <col min="8708" max="8708" width="7.28515625" style="4" customWidth="1"/>
    <col min="8709" max="8711" width="9.140625" style="4"/>
    <col min="8712" max="8712" width="14.28515625" style="4" customWidth="1"/>
    <col min="8713" max="8716" width="9.140625" style="4"/>
    <col min="8717" max="8717" width="8.5703125" style="4" customWidth="1"/>
    <col min="8718" max="8963" width="9.140625" style="4"/>
    <col min="8964" max="8964" width="7.28515625" style="4" customWidth="1"/>
    <col min="8965" max="8967" width="9.140625" style="4"/>
    <col min="8968" max="8968" width="14.28515625" style="4" customWidth="1"/>
    <col min="8969" max="8972" width="9.140625" style="4"/>
    <col min="8973" max="8973" width="8.5703125" style="4" customWidth="1"/>
    <col min="8974" max="9219" width="9.140625" style="4"/>
    <col min="9220" max="9220" width="7.28515625" style="4" customWidth="1"/>
    <col min="9221" max="9223" width="9.140625" style="4"/>
    <col min="9224" max="9224" width="14.28515625" style="4" customWidth="1"/>
    <col min="9225" max="9228" width="9.140625" style="4"/>
    <col min="9229" max="9229" width="8.5703125" style="4" customWidth="1"/>
    <col min="9230" max="9475" width="9.140625" style="4"/>
    <col min="9476" max="9476" width="7.28515625" style="4" customWidth="1"/>
    <col min="9477" max="9479" width="9.140625" style="4"/>
    <col min="9480" max="9480" width="14.28515625" style="4" customWidth="1"/>
    <col min="9481" max="9484" width="9.140625" style="4"/>
    <col min="9485" max="9485" width="8.5703125" style="4" customWidth="1"/>
    <col min="9486" max="9731" width="9.140625" style="4"/>
    <col min="9732" max="9732" width="7.28515625" style="4" customWidth="1"/>
    <col min="9733" max="9735" width="9.140625" style="4"/>
    <col min="9736" max="9736" width="14.28515625" style="4" customWidth="1"/>
    <col min="9737" max="9740" width="9.140625" style="4"/>
    <col min="9741" max="9741" width="8.5703125" style="4" customWidth="1"/>
    <col min="9742" max="9987" width="9.140625" style="4"/>
    <col min="9988" max="9988" width="7.28515625" style="4" customWidth="1"/>
    <col min="9989" max="9991" width="9.140625" style="4"/>
    <col min="9992" max="9992" width="14.28515625" style="4" customWidth="1"/>
    <col min="9993" max="9996" width="9.140625" style="4"/>
    <col min="9997" max="9997" width="8.5703125" style="4" customWidth="1"/>
    <col min="9998" max="10243" width="9.140625" style="4"/>
    <col min="10244" max="10244" width="7.28515625" style="4" customWidth="1"/>
    <col min="10245" max="10247" width="9.140625" style="4"/>
    <col min="10248" max="10248" width="14.28515625" style="4" customWidth="1"/>
    <col min="10249" max="10252" width="9.140625" style="4"/>
    <col min="10253" max="10253" width="8.5703125" style="4" customWidth="1"/>
    <col min="10254" max="10499" width="9.140625" style="4"/>
    <col min="10500" max="10500" width="7.28515625" style="4" customWidth="1"/>
    <col min="10501" max="10503" width="9.140625" style="4"/>
    <col min="10504" max="10504" width="14.28515625" style="4" customWidth="1"/>
    <col min="10505" max="10508" width="9.140625" style="4"/>
    <col min="10509" max="10509" width="8.5703125" style="4" customWidth="1"/>
    <col min="10510" max="10755" width="9.140625" style="4"/>
    <col min="10756" max="10756" width="7.28515625" style="4" customWidth="1"/>
    <col min="10757" max="10759" width="9.140625" style="4"/>
    <col min="10760" max="10760" width="14.28515625" style="4" customWidth="1"/>
    <col min="10761" max="10764" width="9.140625" style="4"/>
    <col min="10765" max="10765" width="8.5703125" style="4" customWidth="1"/>
    <col min="10766" max="11011" width="9.140625" style="4"/>
    <col min="11012" max="11012" width="7.28515625" style="4" customWidth="1"/>
    <col min="11013" max="11015" width="9.140625" style="4"/>
    <col min="11016" max="11016" width="14.28515625" style="4" customWidth="1"/>
    <col min="11017" max="11020" width="9.140625" style="4"/>
    <col min="11021" max="11021" width="8.5703125" style="4" customWidth="1"/>
    <col min="11022" max="11267" width="9.140625" style="4"/>
    <col min="11268" max="11268" width="7.28515625" style="4" customWidth="1"/>
    <col min="11269" max="11271" width="9.140625" style="4"/>
    <col min="11272" max="11272" width="14.28515625" style="4" customWidth="1"/>
    <col min="11273" max="11276" width="9.140625" style="4"/>
    <col min="11277" max="11277" width="8.5703125" style="4" customWidth="1"/>
    <col min="11278" max="11523" width="9.140625" style="4"/>
    <col min="11524" max="11524" width="7.28515625" style="4" customWidth="1"/>
    <col min="11525" max="11527" width="9.140625" style="4"/>
    <col min="11528" max="11528" width="14.28515625" style="4" customWidth="1"/>
    <col min="11529" max="11532" width="9.140625" style="4"/>
    <col min="11533" max="11533" width="8.5703125" style="4" customWidth="1"/>
    <col min="11534" max="11779" width="9.140625" style="4"/>
    <col min="11780" max="11780" width="7.28515625" style="4" customWidth="1"/>
    <col min="11781" max="11783" width="9.140625" style="4"/>
    <col min="11784" max="11784" width="14.28515625" style="4" customWidth="1"/>
    <col min="11785" max="11788" width="9.140625" style="4"/>
    <col min="11789" max="11789" width="8.5703125" style="4" customWidth="1"/>
    <col min="11790" max="12035" width="9.140625" style="4"/>
    <col min="12036" max="12036" width="7.28515625" style="4" customWidth="1"/>
    <col min="12037" max="12039" width="9.140625" style="4"/>
    <col min="12040" max="12040" width="14.28515625" style="4" customWidth="1"/>
    <col min="12041" max="12044" width="9.140625" style="4"/>
    <col min="12045" max="12045" width="8.5703125" style="4" customWidth="1"/>
    <col min="12046" max="12291" width="9.140625" style="4"/>
    <col min="12292" max="12292" width="7.28515625" style="4" customWidth="1"/>
    <col min="12293" max="12295" width="9.140625" style="4"/>
    <col min="12296" max="12296" width="14.28515625" style="4" customWidth="1"/>
    <col min="12297" max="12300" width="9.140625" style="4"/>
    <col min="12301" max="12301" width="8.5703125" style="4" customWidth="1"/>
    <col min="12302" max="12547" width="9.140625" style="4"/>
    <col min="12548" max="12548" width="7.28515625" style="4" customWidth="1"/>
    <col min="12549" max="12551" width="9.140625" style="4"/>
    <col min="12552" max="12552" width="14.28515625" style="4" customWidth="1"/>
    <col min="12553" max="12556" width="9.140625" style="4"/>
    <col min="12557" max="12557" width="8.5703125" style="4" customWidth="1"/>
    <col min="12558" max="12803" width="9.140625" style="4"/>
    <col min="12804" max="12804" width="7.28515625" style="4" customWidth="1"/>
    <col min="12805" max="12807" width="9.140625" style="4"/>
    <col min="12808" max="12808" width="14.28515625" style="4" customWidth="1"/>
    <col min="12809" max="12812" width="9.140625" style="4"/>
    <col min="12813" max="12813" width="8.5703125" style="4" customWidth="1"/>
    <col min="12814" max="13059" width="9.140625" style="4"/>
    <col min="13060" max="13060" width="7.28515625" style="4" customWidth="1"/>
    <col min="13061" max="13063" width="9.140625" style="4"/>
    <col min="13064" max="13064" width="14.28515625" style="4" customWidth="1"/>
    <col min="13065" max="13068" width="9.140625" style="4"/>
    <col min="13069" max="13069" width="8.5703125" style="4" customWidth="1"/>
    <col min="13070" max="13315" width="9.140625" style="4"/>
    <col min="13316" max="13316" width="7.28515625" style="4" customWidth="1"/>
    <col min="13317" max="13319" width="9.140625" style="4"/>
    <col min="13320" max="13320" width="14.28515625" style="4" customWidth="1"/>
    <col min="13321" max="13324" width="9.140625" style="4"/>
    <col min="13325" max="13325" width="8.5703125" style="4" customWidth="1"/>
    <col min="13326" max="13571" width="9.140625" style="4"/>
    <col min="13572" max="13572" width="7.28515625" style="4" customWidth="1"/>
    <col min="13573" max="13575" width="9.140625" style="4"/>
    <col min="13576" max="13576" width="14.28515625" style="4" customWidth="1"/>
    <col min="13577" max="13580" width="9.140625" style="4"/>
    <col min="13581" max="13581" width="8.5703125" style="4" customWidth="1"/>
    <col min="13582" max="13827" width="9.140625" style="4"/>
    <col min="13828" max="13828" width="7.28515625" style="4" customWidth="1"/>
    <col min="13829" max="13831" width="9.140625" style="4"/>
    <col min="13832" max="13832" width="14.28515625" style="4" customWidth="1"/>
    <col min="13833" max="13836" width="9.140625" style="4"/>
    <col min="13837" max="13837" width="8.5703125" style="4" customWidth="1"/>
    <col min="13838" max="14083" width="9.140625" style="4"/>
    <col min="14084" max="14084" width="7.28515625" style="4" customWidth="1"/>
    <col min="14085" max="14087" width="9.140625" style="4"/>
    <col min="14088" max="14088" width="14.28515625" style="4" customWidth="1"/>
    <col min="14089" max="14092" width="9.140625" style="4"/>
    <col min="14093" max="14093" width="8.5703125" style="4" customWidth="1"/>
    <col min="14094" max="14339" width="9.140625" style="4"/>
    <col min="14340" max="14340" width="7.28515625" style="4" customWidth="1"/>
    <col min="14341" max="14343" width="9.140625" style="4"/>
    <col min="14344" max="14344" width="14.28515625" style="4" customWidth="1"/>
    <col min="14345" max="14348" width="9.140625" style="4"/>
    <col min="14349" max="14349" width="8.5703125" style="4" customWidth="1"/>
    <col min="14350" max="14595" width="9.140625" style="4"/>
    <col min="14596" max="14596" width="7.28515625" style="4" customWidth="1"/>
    <col min="14597" max="14599" width="9.140625" style="4"/>
    <col min="14600" max="14600" width="14.28515625" style="4" customWidth="1"/>
    <col min="14601" max="14604" width="9.140625" style="4"/>
    <col min="14605" max="14605" width="8.5703125" style="4" customWidth="1"/>
    <col min="14606" max="14851" width="9.140625" style="4"/>
    <col min="14852" max="14852" width="7.28515625" style="4" customWidth="1"/>
    <col min="14853" max="14855" width="9.140625" style="4"/>
    <col min="14856" max="14856" width="14.28515625" style="4" customWidth="1"/>
    <col min="14857" max="14860" width="9.140625" style="4"/>
    <col min="14861" max="14861" width="8.5703125" style="4" customWidth="1"/>
    <col min="14862" max="15107" width="9.140625" style="4"/>
    <col min="15108" max="15108" width="7.28515625" style="4" customWidth="1"/>
    <col min="15109" max="15111" width="9.140625" style="4"/>
    <col min="15112" max="15112" width="14.28515625" style="4" customWidth="1"/>
    <col min="15113" max="15116" width="9.140625" style="4"/>
    <col min="15117" max="15117" width="8.5703125" style="4" customWidth="1"/>
    <col min="15118" max="15363" width="9.140625" style="4"/>
    <col min="15364" max="15364" width="7.28515625" style="4" customWidth="1"/>
    <col min="15365" max="15367" width="9.140625" style="4"/>
    <col min="15368" max="15368" width="14.28515625" style="4" customWidth="1"/>
    <col min="15369" max="15372" width="9.140625" style="4"/>
    <col min="15373" max="15373" width="8.5703125" style="4" customWidth="1"/>
    <col min="15374" max="15619" width="9.140625" style="4"/>
    <col min="15620" max="15620" width="7.28515625" style="4" customWidth="1"/>
    <col min="15621" max="15623" width="9.140625" style="4"/>
    <col min="15624" max="15624" width="14.28515625" style="4" customWidth="1"/>
    <col min="15625" max="15628" width="9.140625" style="4"/>
    <col min="15629" max="15629" width="8.5703125" style="4" customWidth="1"/>
    <col min="15630" max="15875" width="9.140625" style="4"/>
    <col min="15876" max="15876" width="7.28515625" style="4" customWidth="1"/>
    <col min="15877" max="15879" width="9.140625" style="4"/>
    <col min="15880" max="15880" width="14.28515625" style="4" customWidth="1"/>
    <col min="15881" max="15884" width="9.140625" style="4"/>
    <col min="15885" max="15885" width="8.5703125" style="4" customWidth="1"/>
    <col min="15886" max="16131" width="9.140625" style="4"/>
    <col min="16132" max="16132" width="7.28515625" style="4" customWidth="1"/>
    <col min="16133" max="16135" width="9.140625" style="4"/>
    <col min="16136" max="16136" width="14.28515625" style="4" customWidth="1"/>
    <col min="16137" max="16140" width="9.140625" style="4"/>
    <col min="16141" max="16141" width="8.5703125" style="4" customWidth="1"/>
    <col min="16142" max="16384" width="9.140625" style="4"/>
  </cols>
  <sheetData>
    <row r="1" spans="1:40" ht="24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40" ht="24.75" customHeight="1" x14ac:dyDescent="0.3">
      <c r="D2" s="5"/>
      <c r="F2" s="6" t="s">
        <v>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40" ht="16.5" customHeight="1" x14ac:dyDescent="0.3">
      <c r="F3" s="8" t="s">
        <v>1</v>
      </c>
    </row>
    <row r="4" spans="1:40" ht="18.75" x14ac:dyDescent="0.3">
      <c r="H4" s="9" t="s">
        <v>2</v>
      </c>
    </row>
    <row r="6" spans="1:40" ht="23.25" x14ac:dyDescent="0.3">
      <c r="F6" s="10"/>
      <c r="G6" s="10"/>
      <c r="H6" s="10"/>
      <c r="I6" s="10"/>
      <c r="J6" s="11" t="s">
        <v>3</v>
      </c>
      <c r="K6" s="12" t="s">
        <v>4</v>
      </c>
      <c r="M6" s="10"/>
    </row>
    <row r="7" spans="1:40" ht="15" x14ac:dyDescent="0.2">
      <c r="H7" s="13" t="s">
        <v>5</v>
      </c>
    </row>
    <row r="10" spans="1:40" ht="57.75" customHeight="1" x14ac:dyDescent="0.3">
      <c r="A10" s="1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40" ht="54" customHeight="1" x14ac:dyDescent="0.2">
      <c r="A11" s="15" t="s">
        <v>36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40" ht="57" customHeight="1" x14ac:dyDescent="0.2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79.5" customHeight="1" x14ac:dyDescent="0.2">
      <c r="A13" s="17" t="s">
        <v>9</v>
      </c>
      <c r="B13" s="17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40" ht="45.75" customHeight="1" x14ac:dyDescent="0.3">
      <c r="A14" s="20" t="s">
        <v>10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40" ht="39" customHeight="1" x14ac:dyDescent="0.2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40" ht="39.75" customHeight="1" x14ac:dyDescent="0.2">
      <c r="A16" s="19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9" spans="1:18" ht="20.25" x14ac:dyDescent="0.3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1" spans="1:18" ht="22.5" customHeight="1" x14ac:dyDescent="0.3">
      <c r="A21" s="22" t="s">
        <v>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8" ht="15.75" x14ac:dyDescent="0.25">
      <c r="A22" s="25" t="s">
        <v>15</v>
      </c>
      <c r="B22" s="25"/>
      <c r="C22" s="25"/>
      <c r="D22" s="25"/>
      <c r="E22" s="26" t="s">
        <v>16</v>
      </c>
      <c r="F22" s="26"/>
      <c r="G22" s="26" t="s">
        <v>17</v>
      </c>
      <c r="H22" s="26"/>
      <c r="I22" s="26"/>
      <c r="J22" s="26" t="s">
        <v>18</v>
      </c>
      <c r="K22" s="26"/>
      <c r="L22" s="26"/>
      <c r="M22" s="26"/>
    </row>
    <row r="23" spans="1:18" ht="15.75" x14ac:dyDescent="0.25">
      <c r="A23" s="25"/>
      <c r="B23" s="25"/>
      <c r="C23" s="25"/>
      <c r="D23" s="25"/>
      <c r="E23" s="26"/>
      <c r="F23" s="26"/>
      <c r="G23" s="26"/>
      <c r="H23" s="26"/>
      <c r="I23" s="26"/>
      <c r="J23" s="26" t="s">
        <v>19</v>
      </c>
      <c r="K23" s="26"/>
      <c r="L23" s="26" t="s">
        <v>20</v>
      </c>
      <c r="M23" s="26"/>
    </row>
    <row r="24" spans="1:18" ht="15" customHeight="1" x14ac:dyDescent="0.2">
      <c r="A24" s="27" t="s">
        <v>21</v>
      </c>
      <c r="B24" s="27"/>
      <c r="C24" s="27"/>
      <c r="D24" s="27"/>
      <c r="E24" s="28" t="s">
        <v>22</v>
      </c>
      <c r="F24" s="28"/>
      <c r="G24" s="29" t="s">
        <v>23</v>
      </c>
      <c r="H24" s="30"/>
      <c r="I24" s="31"/>
      <c r="J24" s="32">
        <v>83</v>
      </c>
      <c r="K24" s="32"/>
      <c r="L24" s="32">
        <f>J24*1.2</f>
        <v>99.6</v>
      </c>
      <c r="M24" s="32"/>
      <c r="N24" s="32"/>
      <c r="O24" s="32"/>
    </row>
    <row r="25" spans="1:18" ht="15" customHeight="1" x14ac:dyDescent="0.2">
      <c r="A25" s="27"/>
      <c r="B25" s="27"/>
      <c r="C25" s="27"/>
      <c r="D25" s="27"/>
      <c r="E25" s="28" t="s">
        <v>24</v>
      </c>
      <c r="F25" s="28"/>
      <c r="G25" s="33"/>
      <c r="H25" s="34"/>
      <c r="I25" s="35"/>
      <c r="J25" s="36">
        <v>68.25</v>
      </c>
      <c r="K25" s="37"/>
      <c r="L25" s="32">
        <f>J25*1.2</f>
        <v>81.899999999999991</v>
      </c>
      <c r="M25" s="32"/>
      <c r="N25" s="32"/>
      <c r="O25" s="32"/>
      <c r="P25" s="36">
        <v>73</v>
      </c>
      <c r="Q25" s="37"/>
      <c r="R25" s="49">
        <f>P25-J25</f>
        <v>4.75</v>
      </c>
    </row>
    <row r="26" spans="1:18" ht="15" customHeight="1" x14ac:dyDescent="0.2">
      <c r="A26" s="27"/>
      <c r="B26" s="27"/>
      <c r="C26" s="27"/>
      <c r="D26" s="27"/>
      <c r="E26" s="28" t="s">
        <v>25</v>
      </c>
      <c r="F26" s="28"/>
      <c r="G26" s="33"/>
      <c r="H26" s="34"/>
      <c r="I26" s="35"/>
      <c r="J26" s="36">
        <v>67.2</v>
      </c>
      <c r="K26" s="37"/>
      <c r="L26" s="32">
        <f t="shared" ref="L26:L34" si="0">J26*1.2</f>
        <v>80.64</v>
      </c>
      <c r="M26" s="32"/>
      <c r="N26" s="32"/>
      <c r="O26" s="32"/>
      <c r="P26" s="36">
        <v>71.5</v>
      </c>
      <c r="Q26" s="37"/>
      <c r="R26" s="49">
        <f t="shared" ref="R26:R34" si="1">P26-J26</f>
        <v>4.2999999999999972</v>
      </c>
    </row>
    <row r="27" spans="1:18" ht="15" customHeight="1" x14ac:dyDescent="0.2">
      <c r="A27" s="27"/>
      <c r="B27" s="27"/>
      <c r="C27" s="27"/>
      <c r="D27" s="27"/>
      <c r="E27" s="38"/>
      <c r="F27" s="39"/>
      <c r="G27" s="40"/>
      <c r="H27" s="41"/>
      <c r="I27" s="42"/>
      <c r="J27" s="36"/>
      <c r="K27" s="37"/>
      <c r="L27" s="32"/>
      <c r="M27" s="32"/>
      <c r="N27" s="36"/>
      <c r="O27" s="37"/>
      <c r="P27" s="36"/>
      <c r="Q27" s="37"/>
      <c r="R27" s="49">
        <f t="shared" si="1"/>
        <v>0</v>
      </c>
    </row>
    <row r="28" spans="1:18" ht="15" customHeight="1" x14ac:dyDescent="0.2">
      <c r="A28" s="27"/>
      <c r="B28" s="27"/>
      <c r="C28" s="27"/>
      <c r="D28" s="27"/>
      <c r="E28" s="28" t="s">
        <v>22</v>
      </c>
      <c r="F28" s="28"/>
      <c r="G28" s="29" t="s">
        <v>26</v>
      </c>
      <c r="H28" s="30"/>
      <c r="I28" s="31"/>
      <c r="J28" s="36">
        <v>84</v>
      </c>
      <c r="K28" s="37"/>
      <c r="L28" s="32">
        <f>J28*1.2</f>
        <v>100.8</v>
      </c>
      <c r="M28" s="32"/>
      <c r="N28" s="28"/>
      <c r="O28" s="28"/>
      <c r="P28" s="36"/>
      <c r="Q28" s="37"/>
      <c r="R28" s="49">
        <f t="shared" si="1"/>
        <v>-84</v>
      </c>
    </row>
    <row r="29" spans="1:18" ht="15" customHeight="1" x14ac:dyDescent="0.2">
      <c r="A29" s="27"/>
      <c r="B29" s="27"/>
      <c r="C29" s="27"/>
      <c r="D29" s="27"/>
      <c r="E29" s="28" t="s">
        <v>24</v>
      </c>
      <c r="F29" s="28"/>
      <c r="G29" s="33"/>
      <c r="H29" s="34"/>
      <c r="I29" s="35"/>
      <c r="J29" s="36">
        <v>69.930000000000007</v>
      </c>
      <c r="K29" s="37"/>
      <c r="L29" s="32">
        <f t="shared" si="0"/>
        <v>83.916000000000011</v>
      </c>
      <c r="M29" s="32"/>
      <c r="N29" s="32"/>
      <c r="O29" s="32"/>
      <c r="P29" s="36">
        <v>84</v>
      </c>
      <c r="Q29" s="37"/>
      <c r="R29" s="49">
        <f t="shared" si="1"/>
        <v>14.069999999999993</v>
      </c>
    </row>
    <row r="30" spans="1:18" ht="15" customHeight="1" x14ac:dyDescent="0.2">
      <c r="A30" s="27"/>
      <c r="B30" s="27"/>
      <c r="C30" s="27"/>
      <c r="D30" s="27"/>
      <c r="E30" s="28" t="s">
        <v>25</v>
      </c>
      <c r="F30" s="28"/>
      <c r="G30" s="33"/>
      <c r="H30" s="34"/>
      <c r="I30" s="35"/>
      <c r="J30" s="36">
        <v>69.3</v>
      </c>
      <c r="K30" s="37"/>
      <c r="L30" s="32">
        <f t="shared" si="0"/>
        <v>83.16</v>
      </c>
      <c r="M30" s="32"/>
      <c r="N30" s="32"/>
      <c r="O30" s="32"/>
      <c r="P30" s="36">
        <v>82</v>
      </c>
      <c r="Q30" s="37"/>
      <c r="R30" s="49">
        <f t="shared" si="1"/>
        <v>12.700000000000003</v>
      </c>
    </row>
    <row r="31" spans="1:18" ht="15" customHeight="1" x14ac:dyDescent="0.2">
      <c r="A31" s="27"/>
      <c r="B31" s="27"/>
      <c r="C31" s="27"/>
      <c r="D31" s="27"/>
      <c r="E31" s="38"/>
      <c r="F31" s="39"/>
      <c r="G31" s="40"/>
      <c r="H31" s="41"/>
      <c r="I31" s="42"/>
      <c r="J31" s="36"/>
      <c r="K31" s="37"/>
      <c r="L31" s="32"/>
      <c r="M31" s="32"/>
      <c r="N31" s="32"/>
      <c r="O31" s="32"/>
      <c r="P31" s="36"/>
      <c r="Q31" s="37"/>
      <c r="R31" s="49">
        <f t="shared" si="1"/>
        <v>0</v>
      </c>
    </row>
    <row r="32" spans="1:18" ht="15" customHeight="1" x14ac:dyDescent="0.2">
      <c r="A32" s="27"/>
      <c r="B32" s="27"/>
      <c r="C32" s="27"/>
      <c r="D32" s="27"/>
      <c r="E32" s="28" t="s">
        <v>22</v>
      </c>
      <c r="F32" s="28"/>
      <c r="G32" s="43" t="s">
        <v>27</v>
      </c>
      <c r="H32" s="43"/>
      <c r="I32" s="43"/>
      <c r="J32" s="36">
        <v>86</v>
      </c>
      <c r="K32" s="37"/>
      <c r="L32" s="32">
        <f>J32*1.2</f>
        <v>103.2</v>
      </c>
      <c r="M32" s="32"/>
      <c r="N32" s="37"/>
      <c r="O32" s="32"/>
      <c r="P32" s="36"/>
      <c r="Q32" s="37"/>
      <c r="R32" s="49">
        <f t="shared" si="1"/>
        <v>-86</v>
      </c>
    </row>
    <row r="33" spans="1:18" ht="15" customHeight="1" x14ac:dyDescent="0.2">
      <c r="A33" s="27"/>
      <c r="B33" s="27"/>
      <c r="C33" s="27"/>
      <c r="D33" s="27"/>
      <c r="E33" s="28" t="s">
        <v>24</v>
      </c>
      <c r="F33" s="28"/>
      <c r="G33" s="43"/>
      <c r="H33" s="43"/>
      <c r="I33" s="43"/>
      <c r="J33" s="36">
        <v>71.400000000000006</v>
      </c>
      <c r="K33" s="37"/>
      <c r="L33" s="32">
        <f t="shared" si="0"/>
        <v>85.68</v>
      </c>
      <c r="M33" s="32"/>
      <c r="N33" s="39"/>
      <c r="O33" s="28"/>
      <c r="P33" s="36">
        <v>98</v>
      </c>
      <c r="Q33" s="37"/>
      <c r="R33" s="49">
        <f t="shared" si="1"/>
        <v>26.599999999999994</v>
      </c>
    </row>
    <row r="34" spans="1:18" ht="15" customHeight="1" x14ac:dyDescent="0.2">
      <c r="A34" s="27"/>
      <c r="B34" s="27"/>
      <c r="C34" s="27"/>
      <c r="D34" s="27"/>
      <c r="E34" s="28" t="s">
        <v>25</v>
      </c>
      <c r="F34" s="28"/>
      <c r="G34" s="43"/>
      <c r="H34" s="43"/>
      <c r="I34" s="43"/>
      <c r="J34" s="36">
        <v>70.88</v>
      </c>
      <c r="K34" s="37"/>
      <c r="L34" s="32">
        <f t="shared" si="0"/>
        <v>85.055999999999997</v>
      </c>
      <c r="M34" s="32"/>
      <c r="N34" s="37"/>
      <c r="O34" s="32"/>
      <c r="P34" s="36">
        <v>96</v>
      </c>
      <c r="Q34" s="37"/>
      <c r="R34" s="49">
        <f t="shared" si="1"/>
        <v>25.120000000000005</v>
      </c>
    </row>
    <row r="35" spans="1:18" ht="15" customHeight="1" x14ac:dyDescent="0.2">
      <c r="A35" s="27"/>
      <c r="B35" s="27"/>
      <c r="C35" s="27"/>
      <c r="D35" s="27"/>
      <c r="E35" s="38"/>
      <c r="F35" s="39"/>
      <c r="G35" s="43"/>
      <c r="H35" s="43"/>
      <c r="I35" s="43"/>
      <c r="J35" s="36"/>
      <c r="K35" s="37"/>
      <c r="L35" s="32"/>
      <c r="M35" s="32"/>
      <c r="N35" s="39"/>
      <c r="O35" s="28"/>
    </row>
    <row r="37" spans="1:18" ht="18.75" x14ac:dyDescent="0.3">
      <c r="A37" s="22" t="s">
        <v>28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4"/>
    </row>
    <row r="38" spans="1:18" ht="15.75" x14ac:dyDescent="0.25">
      <c r="A38" s="25" t="s">
        <v>15</v>
      </c>
      <c r="B38" s="25"/>
      <c r="C38" s="25"/>
      <c r="D38" s="25"/>
      <c r="E38" s="26" t="s">
        <v>16</v>
      </c>
      <c r="F38" s="26"/>
      <c r="G38" s="26" t="s">
        <v>17</v>
      </c>
      <c r="H38" s="26"/>
      <c r="I38" s="26"/>
      <c r="J38" s="26" t="s">
        <v>18</v>
      </c>
      <c r="K38" s="26"/>
      <c r="L38" s="26"/>
      <c r="M38" s="26"/>
    </row>
    <row r="39" spans="1:18" ht="15.75" x14ac:dyDescent="0.25">
      <c r="A39" s="25"/>
      <c r="B39" s="25"/>
      <c r="C39" s="25"/>
      <c r="D39" s="25"/>
      <c r="E39" s="26"/>
      <c r="F39" s="26"/>
      <c r="G39" s="26"/>
      <c r="H39" s="26"/>
      <c r="I39" s="26"/>
      <c r="J39" s="26" t="s">
        <v>19</v>
      </c>
      <c r="K39" s="26"/>
      <c r="L39" s="26" t="s">
        <v>20</v>
      </c>
      <c r="M39" s="26"/>
    </row>
    <row r="40" spans="1:18" ht="15" customHeight="1" x14ac:dyDescent="0.2">
      <c r="A40" s="27" t="s">
        <v>21</v>
      </c>
      <c r="B40" s="27"/>
      <c r="C40" s="27"/>
      <c r="D40" s="27"/>
      <c r="E40" s="28"/>
      <c r="F40" s="28"/>
      <c r="G40" s="29" t="s">
        <v>23</v>
      </c>
      <c r="H40" s="30"/>
      <c r="I40" s="31"/>
      <c r="J40" s="32">
        <v>83</v>
      </c>
      <c r="K40" s="32"/>
      <c r="L40" s="32">
        <f>J40*1.2</f>
        <v>99.6</v>
      </c>
      <c r="M40" s="32"/>
      <c r="N40" s="32"/>
      <c r="O40" s="32"/>
    </row>
    <row r="41" spans="1:18" ht="15" customHeight="1" x14ac:dyDescent="0.2">
      <c r="A41" s="27"/>
      <c r="B41" s="27"/>
      <c r="C41" s="27"/>
      <c r="D41" s="27"/>
      <c r="E41" s="28" t="s">
        <v>24</v>
      </c>
      <c r="F41" s="28"/>
      <c r="G41" s="33"/>
      <c r="H41" s="34"/>
      <c r="I41" s="35"/>
      <c r="J41" s="36">
        <v>68.25</v>
      </c>
      <c r="K41" s="37"/>
      <c r="L41" s="32">
        <f>J41*1.2</f>
        <v>81.899999999999991</v>
      </c>
      <c r="M41" s="32"/>
      <c r="N41" s="32"/>
      <c r="O41" s="28"/>
    </row>
    <row r="42" spans="1:18" ht="15" customHeight="1" x14ac:dyDescent="0.2">
      <c r="A42" s="27"/>
      <c r="B42" s="27"/>
      <c r="C42" s="27"/>
      <c r="D42" s="27"/>
      <c r="E42" s="28" t="s">
        <v>25</v>
      </c>
      <c r="F42" s="28"/>
      <c r="G42" s="33"/>
      <c r="H42" s="34"/>
      <c r="I42" s="35"/>
      <c r="J42" s="36">
        <v>67.2</v>
      </c>
      <c r="K42" s="37"/>
      <c r="L42" s="32">
        <f>J42*1.2</f>
        <v>80.64</v>
      </c>
      <c r="M42" s="32"/>
      <c r="N42" s="32"/>
      <c r="O42" s="28"/>
    </row>
    <row r="43" spans="1:18" ht="15" customHeight="1" x14ac:dyDescent="0.2">
      <c r="A43" s="27"/>
      <c r="B43" s="27"/>
      <c r="C43" s="27"/>
      <c r="D43" s="27"/>
      <c r="E43" s="38"/>
      <c r="F43" s="39"/>
      <c r="G43" s="40"/>
      <c r="H43" s="41"/>
      <c r="I43" s="42"/>
      <c r="J43" s="36"/>
      <c r="K43" s="37"/>
      <c r="L43" s="32"/>
      <c r="M43" s="32"/>
      <c r="N43" s="32"/>
      <c r="O43" s="28"/>
    </row>
    <row r="44" spans="1:18" ht="15" customHeight="1" x14ac:dyDescent="0.2">
      <c r="A44" s="27"/>
      <c r="B44" s="27"/>
      <c r="C44" s="27"/>
      <c r="D44" s="27"/>
      <c r="E44" s="28"/>
      <c r="F44" s="28"/>
      <c r="G44" s="29" t="s">
        <v>26</v>
      </c>
      <c r="H44" s="30"/>
      <c r="I44" s="31"/>
      <c r="J44" s="36">
        <v>84</v>
      </c>
      <c r="K44" s="37"/>
      <c r="L44" s="32">
        <f>J44*1.2</f>
        <v>100.8</v>
      </c>
      <c r="M44" s="32"/>
      <c r="N44" s="32"/>
      <c r="O44" s="28"/>
    </row>
    <row r="45" spans="1:18" ht="15" customHeight="1" x14ac:dyDescent="0.2">
      <c r="A45" s="27"/>
      <c r="B45" s="27"/>
      <c r="C45" s="27"/>
      <c r="D45" s="27"/>
      <c r="E45" s="28" t="s">
        <v>24</v>
      </c>
      <c r="F45" s="28"/>
      <c r="G45" s="33"/>
      <c r="H45" s="34"/>
      <c r="I45" s="35"/>
      <c r="J45" s="36">
        <v>69.930000000000007</v>
      </c>
      <c r="K45" s="37"/>
      <c r="L45" s="32">
        <f>J45*1.2</f>
        <v>83.916000000000011</v>
      </c>
      <c r="M45" s="32"/>
      <c r="N45" s="32"/>
      <c r="O45" s="28"/>
    </row>
    <row r="46" spans="1:18" ht="15" customHeight="1" x14ac:dyDescent="0.2">
      <c r="A46" s="27"/>
      <c r="B46" s="27"/>
      <c r="C46" s="27"/>
      <c r="D46" s="27"/>
      <c r="E46" s="28" t="s">
        <v>25</v>
      </c>
      <c r="F46" s="28"/>
      <c r="G46" s="33"/>
      <c r="H46" s="34"/>
      <c r="I46" s="35"/>
      <c r="J46" s="36">
        <v>69.3</v>
      </c>
      <c r="K46" s="37"/>
      <c r="L46" s="32">
        <f>J46*1.2</f>
        <v>83.16</v>
      </c>
      <c r="M46" s="32"/>
      <c r="N46" s="32"/>
      <c r="O46" s="28"/>
    </row>
    <row r="47" spans="1:18" ht="15" customHeight="1" x14ac:dyDescent="0.2">
      <c r="A47" s="27"/>
      <c r="B47" s="27"/>
      <c r="C47" s="27"/>
      <c r="D47" s="27"/>
      <c r="E47" s="38"/>
      <c r="F47" s="39"/>
      <c r="G47" s="40"/>
      <c r="H47" s="41"/>
      <c r="I47" s="42"/>
      <c r="J47" s="36"/>
      <c r="K47" s="37"/>
      <c r="L47" s="32"/>
      <c r="M47" s="32"/>
      <c r="N47" s="32"/>
      <c r="O47" s="28"/>
    </row>
    <row r="48" spans="1:18" ht="15" customHeight="1" x14ac:dyDescent="0.2">
      <c r="A48" s="27"/>
      <c r="B48" s="27"/>
      <c r="C48" s="27"/>
      <c r="D48" s="27"/>
      <c r="E48" s="28"/>
      <c r="F48" s="28"/>
      <c r="G48" s="43" t="s">
        <v>27</v>
      </c>
      <c r="H48" s="43"/>
      <c r="I48" s="43"/>
      <c r="J48" s="36">
        <v>86</v>
      </c>
      <c r="K48" s="37"/>
      <c r="L48" s="32">
        <f>J48*1.2</f>
        <v>103.2</v>
      </c>
      <c r="M48" s="32"/>
      <c r="N48" s="32"/>
      <c r="O48" s="28"/>
    </row>
    <row r="49" spans="1:15" ht="15" customHeight="1" x14ac:dyDescent="0.2">
      <c r="A49" s="27"/>
      <c r="B49" s="27"/>
      <c r="C49" s="27"/>
      <c r="D49" s="27"/>
      <c r="E49" s="28" t="s">
        <v>24</v>
      </c>
      <c r="F49" s="28"/>
      <c r="G49" s="43"/>
      <c r="H49" s="43"/>
      <c r="I49" s="43"/>
      <c r="J49" s="36">
        <v>71.400000000000006</v>
      </c>
      <c r="K49" s="37"/>
      <c r="L49" s="32">
        <f>J49*1.2</f>
        <v>85.68</v>
      </c>
      <c r="M49" s="32"/>
      <c r="N49" s="32"/>
      <c r="O49" s="28"/>
    </row>
    <row r="50" spans="1:15" ht="15" customHeight="1" x14ac:dyDescent="0.2">
      <c r="A50" s="27"/>
      <c r="B50" s="27"/>
      <c r="C50" s="27"/>
      <c r="D50" s="27"/>
      <c r="E50" s="28" t="s">
        <v>25</v>
      </c>
      <c r="F50" s="28"/>
      <c r="G50" s="43"/>
      <c r="H50" s="43"/>
      <c r="I50" s="43"/>
      <c r="J50" s="36">
        <v>70.88</v>
      </c>
      <c r="K50" s="37"/>
      <c r="L50" s="32">
        <f>J50*1.2</f>
        <v>85.055999999999997</v>
      </c>
      <c r="M50" s="32"/>
      <c r="N50" s="32"/>
      <c r="O50" s="28"/>
    </row>
    <row r="51" spans="1:15" ht="15" customHeight="1" x14ac:dyDescent="0.2">
      <c r="A51" s="27"/>
      <c r="B51" s="27"/>
      <c r="C51" s="27"/>
      <c r="D51" s="27"/>
      <c r="E51" s="38"/>
      <c r="F51" s="39"/>
      <c r="G51" s="43"/>
      <c r="H51" s="43"/>
      <c r="I51" s="43"/>
      <c r="J51" s="36"/>
      <c r="K51" s="37"/>
      <c r="L51" s="32"/>
      <c r="M51" s="32"/>
      <c r="N51" s="32"/>
      <c r="O51" s="28"/>
    </row>
    <row r="52" spans="1:15" ht="15" customHeight="1" x14ac:dyDescent="0.25">
      <c r="A52" s="44"/>
      <c r="B52" s="44"/>
      <c r="C52" s="44"/>
      <c r="D52" s="44"/>
      <c r="E52" s="45"/>
      <c r="F52" s="45"/>
      <c r="G52" s="46"/>
      <c r="H52" s="46"/>
      <c r="I52" s="46"/>
      <c r="J52" s="47"/>
      <c r="K52" s="47"/>
      <c r="L52" s="47"/>
      <c r="M52" s="47"/>
      <c r="N52" s="47"/>
      <c r="O52" s="45"/>
    </row>
    <row r="53" spans="1:15" ht="15" customHeight="1" x14ac:dyDescent="0.25">
      <c r="A53" s="44"/>
      <c r="B53" s="44"/>
      <c r="C53" s="44"/>
      <c r="D53" s="44"/>
      <c r="E53" s="45"/>
      <c r="F53" s="45"/>
      <c r="G53" s="46"/>
      <c r="H53" s="46"/>
      <c r="I53" s="46"/>
      <c r="J53" s="47"/>
      <c r="K53" s="47"/>
      <c r="L53" s="47"/>
      <c r="M53" s="47"/>
      <c r="N53" s="47"/>
      <c r="O53" s="45"/>
    </row>
    <row r="54" spans="1:15" ht="15" hidden="1" customHeight="1" x14ac:dyDescent="0.25">
      <c r="A54" s="44"/>
      <c r="B54" s="44"/>
      <c r="C54" s="44"/>
      <c r="D54" s="44"/>
      <c r="E54" s="45"/>
      <c r="F54" s="45"/>
      <c r="G54" s="46"/>
      <c r="H54" s="46"/>
      <c r="I54" s="46"/>
      <c r="J54" s="47"/>
      <c r="K54" s="47"/>
      <c r="L54" s="47"/>
      <c r="M54" s="47"/>
      <c r="N54" s="47"/>
      <c r="O54" s="45"/>
    </row>
    <row r="55" spans="1:15" ht="15" hidden="1" customHeight="1" x14ac:dyDescent="0.3">
      <c r="A55" s="44"/>
      <c r="B55" s="44"/>
      <c r="C55" s="44"/>
      <c r="D55" s="44"/>
      <c r="E55" s="8" t="s">
        <v>33</v>
      </c>
      <c r="F55" s="8"/>
      <c r="G55" s="8"/>
      <c r="H55" s="8" t="s">
        <v>34</v>
      </c>
      <c r="I55" s="8"/>
      <c r="J55" s="47"/>
      <c r="K55" s="47"/>
      <c r="L55" s="47"/>
      <c r="M55" s="47"/>
      <c r="N55" s="47"/>
      <c r="O55" s="45"/>
    </row>
    <row r="56" spans="1:15" ht="15" hidden="1" customHeight="1" x14ac:dyDescent="0.25">
      <c r="A56" s="44"/>
      <c r="B56" s="44"/>
      <c r="C56" s="44"/>
      <c r="D56" s="44"/>
      <c r="E56" s="45"/>
      <c r="F56" s="45"/>
      <c r="G56" s="46"/>
      <c r="H56" s="46"/>
      <c r="I56" s="46"/>
      <c r="J56" s="47"/>
      <c r="K56" s="47"/>
      <c r="L56" s="47"/>
      <c r="M56" s="47"/>
      <c r="N56" s="47"/>
      <c r="O56" s="45"/>
    </row>
    <row r="57" spans="1:15" ht="15" hidden="1" customHeight="1" x14ac:dyDescent="0.25">
      <c r="A57" s="44"/>
      <c r="B57" s="44"/>
      <c r="C57" s="44"/>
      <c r="D57" s="44"/>
      <c r="E57" s="45"/>
      <c r="F57" s="45"/>
      <c r="G57" s="46"/>
      <c r="H57" s="46"/>
      <c r="I57" s="46"/>
      <c r="J57" s="47"/>
      <c r="K57" s="47"/>
      <c r="L57" s="47"/>
      <c r="M57" s="47"/>
      <c r="N57" s="47"/>
      <c r="O57" s="45"/>
    </row>
    <row r="58" spans="1:15" ht="15" hidden="1" customHeight="1" x14ac:dyDescent="0.25">
      <c r="A58" s="44"/>
      <c r="B58" s="44"/>
      <c r="C58" s="44"/>
      <c r="D58" s="44"/>
      <c r="E58" s="45"/>
      <c r="F58" s="45"/>
      <c r="G58" s="46"/>
      <c r="H58" s="46"/>
      <c r="I58" s="46"/>
      <c r="J58" s="47"/>
      <c r="K58" s="47"/>
      <c r="L58" s="47"/>
      <c r="M58" s="47"/>
      <c r="N58" s="47"/>
      <c r="O58" s="45"/>
    </row>
    <row r="59" spans="1:15" ht="15" hidden="1" customHeight="1" x14ac:dyDescent="0.25">
      <c r="A59" s="44"/>
      <c r="B59" s="44"/>
      <c r="C59" s="44"/>
      <c r="D59" s="44"/>
      <c r="E59" s="45"/>
      <c r="F59" s="45"/>
      <c r="G59" s="46"/>
      <c r="H59" s="46"/>
      <c r="I59" s="46"/>
      <c r="J59" s="47"/>
      <c r="K59" s="47"/>
      <c r="L59" s="47"/>
      <c r="M59" s="47"/>
      <c r="N59" s="47"/>
      <c r="O59" s="45"/>
    </row>
    <row r="60" spans="1:15" ht="43.5" hidden="1" customHeight="1" x14ac:dyDescent="0.3">
      <c r="A60" s="50" t="s">
        <v>29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51"/>
    </row>
    <row r="61" spans="1:15" ht="18.75" hidden="1" x14ac:dyDescent="0.3">
      <c r="A61" s="52" t="s">
        <v>30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51"/>
      <c r="O61" s="51"/>
    </row>
    <row r="62" spans="1:15" ht="15.75" hidden="1" x14ac:dyDescent="0.25">
      <c r="A62" s="55" t="s">
        <v>15</v>
      </c>
      <c r="B62" s="55"/>
      <c r="C62" s="55"/>
      <c r="D62" s="55"/>
      <c r="E62" s="56" t="s">
        <v>16</v>
      </c>
      <c r="F62" s="56"/>
      <c r="G62" s="56" t="s">
        <v>17</v>
      </c>
      <c r="H62" s="56"/>
      <c r="I62" s="56"/>
      <c r="J62" s="56" t="s">
        <v>18</v>
      </c>
      <c r="K62" s="56"/>
      <c r="L62" s="56"/>
      <c r="M62" s="56"/>
      <c r="N62" s="51"/>
      <c r="O62" s="51"/>
    </row>
    <row r="63" spans="1:15" ht="15.75" hidden="1" x14ac:dyDescent="0.25">
      <c r="A63" s="55"/>
      <c r="B63" s="55"/>
      <c r="C63" s="55"/>
      <c r="D63" s="55"/>
      <c r="E63" s="56"/>
      <c r="F63" s="56"/>
      <c r="G63" s="56"/>
      <c r="H63" s="56"/>
      <c r="I63" s="56"/>
      <c r="J63" s="56" t="s">
        <v>19</v>
      </c>
      <c r="K63" s="56"/>
      <c r="L63" s="56" t="s">
        <v>20</v>
      </c>
      <c r="M63" s="56"/>
      <c r="N63" s="51"/>
      <c r="O63" s="51"/>
    </row>
    <row r="64" spans="1:15" ht="15" hidden="1" customHeight="1" x14ac:dyDescent="0.2">
      <c r="A64" s="57" t="s">
        <v>21</v>
      </c>
      <c r="B64" s="57"/>
      <c r="C64" s="57"/>
      <c r="D64" s="57"/>
      <c r="E64" s="58" t="s">
        <v>22</v>
      </c>
      <c r="F64" s="58"/>
      <c r="G64" s="59" t="s">
        <v>23</v>
      </c>
      <c r="H64" s="60"/>
      <c r="I64" s="61"/>
      <c r="J64" s="62">
        <f>N64*1.1*1.06</f>
        <v>45.497320000000009</v>
      </c>
      <c r="K64" s="62"/>
      <c r="L64" s="62">
        <f t="shared" ref="L64:L76" si="2">J64*1.2</f>
        <v>54.596784000000007</v>
      </c>
      <c r="M64" s="62"/>
      <c r="N64" s="62">
        <v>39.020000000000003</v>
      </c>
      <c r="O64" s="62"/>
    </row>
    <row r="65" spans="1:16" ht="15" hidden="1" customHeight="1" x14ac:dyDescent="0.2">
      <c r="A65" s="57"/>
      <c r="B65" s="57"/>
      <c r="C65" s="57"/>
      <c r="D65" s="57"/>
      <c r="E65" s="58" t="s">
        <v>24</v>
      </c>
      <c r="F65" s="58"/>
      <c r="G65" s="63"/>
      <c r="H65" s="64"/>
      <c r="I65" s="65"/>
      <c r="J65" s="62">
        <f>N65*1.1*1.06</f>
        <v>37.918320000000008</v>
      </c>
      <c r="K65" s="62"/>
      <c r="L65" s="62">
        <f t="shared" si="2"/>
        <v>45.501984000000007</v>
      </c>
      <c r="M65" s="62"/>
      <c r="N65" s="62">
        <v>32.520000000000003</v>
      </c>
      <c r="O65" s="62"/>
    </row>
    <row r="66" spans="1:16" ht="15" hidden="1" customHeight="1" x14ac:dyDescent="0.2">
      <c r="A66" s="57"/>
      <c r="B66" s="57"/>
      <c r="C66" s="57"/>
      <c r="D66" s="57"/>
      <c r="E66" s="58" t="s">
        <v>25</v>
      </c>
      <c r="F66" s="58"/>
      <c r="G66" s="63"/>
      <c r="H66" s="64"/>
      <c r="I66" s="65"/>
      <c r="J66" s="62">
        <f>N66*1.1*1.06</f>
        <v>31.598600000000005</v>
      </c>
      <c r="K66" s="62"/>
      <c r="L66" s="62">
        <f t="shared" si="2"/>
        <v>37.918320000000001</v>
      </c>
      <c r="M66" s="62"/>
      <c r="N66" s="62">
        <v>27.1</v>
      </c>
      <c r="O66" s="62"/>
    </row>
    <row r="67" spans="1:16" ht="15" hidden="1" customHeight="1" x14ac:dyDescent="0.2">
      <c r="A67" s="57"/>
      <c r="B67" s="57"/>
      <c r="C67" s="57"/>
      <c r="D67" s="57"/>
      <c r="E67" s="66" t="s">
        <v>38</v>
      </c>
      <c r="F67" s="67"/>
      <c r="G67" s="68"/>
      <c r="H67" s="69"/>
      <c r="I67" s="70"/>
      <c r="J67" s="62">
        <f>N67*1.2*1.06</f>
        <v>24.4224</v>
      </c>
      <c r="K67" s="62"/>
      <c r="L67" s="62">
        <f t="shared" si="2"/>
        <v>29.30688</v>
      </c>
      <c r="M67" s="62"/>
      <c r="N67" s="71">
        <v>19.2</v>
      </c>
      <c r="O67" s="72"/>
    </row>
    <row r="68" spans="1:16" ht="15" hidden="1" customHeight="1" x14ac:dyDescent="0.2">
      <c r="A68" s="57"/>
      <c r="B68" s="57"/>
      <c r="C68" s="57"/>
      <c r="D68" s="57"/>
      <c r="E68" s="58" t="s">
        <v>22</v>
      </c>
      <c r="F68" s="58"/>
      <c r="G68" s="59" t="s">
        <v>26</v>
      </c>
      <c r="H68" s="60"/>
      <c r="I68" s="61"/>
      <c r="J68" s="62">
        <f>N68*1.1*1.06</f>
        <v>55.968000000000011</v>
      </c>
      <c r="K68" s="62"/>
      <c r="L68" s="62">
        <f t="shared" si="2"/>
        <v>67.161600000000007</v>
      </c>
      <c r="M68" s="62"/>
      <c r="N68" s="62">
        <v>48</v>
      </c>
      <c r="O68" s="62"/>
    </row>
    <row r="69" spans="1:16" ht="15" hidden="1" customHeight="1" x14ac:dyDescent="0.2">
      <c r="A69" s="57"/>
      <c r="B69" s="57"/>
      <c r="C69" s="57"/>
      <c r="D69" s="57"/>
      <c r="E69" s="58" t="s">
        <v>24</v>
      </c>
      <c r="F69" s="58"/>
      <c r="G69" s="63"/>
      <c r="H69" s="64"/>
      <c r="I69" s="65"/>
      <c r="J69" s="62">
        <f t="shared" ref="J69:J74" si="3">N69*1.1*1.06</f>
        <v>44.774400000000007</v>
      </c>
      <c r="K69" s="62"/>
      <c r="L69" s="62">
        <f t="shared" si="2"/>
        <v>53.72928000000001</v>
      </c>
      <c r="M69" s="62"/>
      <c r="N69" s="62">
        <v>38.4</v>
      </c>
      <c r="O69" s="62"/>
    </row>
    <row r="70" spans="1:16" ht="15" hidden="1" customHeight="1" x14ac:dyDescent="0.2">
      <c r="A70" s="57"/>
      <c r="B70" s="57"/>
      <c r="C70" s="57"/>
      <c r="D70" s="57"/>
      <c r="E70" s="58" t="s">
        <v>25</v>
      </c>
      <c r="F70" s="58"/>
      <c r="G70" s="63"/>
      <c r="H70" s="64"/>
      <c r="I70" s="65"/>
      <c r="J70" s="62">
        <f t="shared" si="3"/>
        <v>35.819520000000004</v>
      </c>
      <c r="K70" s="62"/>
      <c r="L70" s="62">
        <f t="shared" si="2"/>
        <v>42.983424000000007</v>
      </c>
      <c r="M70" s="62"/>
      <c r="N70" s="62">
        <v>30.72</v>
      </c>
      <c r="O70" s="62"/>
    </row>
    <row r="71" spans="1:16" ht="15" hidden="1" customHeight="1" x14ac:dyDescent="0.2">
      <c r="A71" s="57"/>
      <c r="B71" s="57"/>
      <c r="C71" s="57"/>
      <c r="D71" s="57"/>
      <c r="E71" s="66" t="s">
        <v>38</v>
      </c>
      <c r="F71" s="67"/>
      <c r="G71" s="68"/>
      <c r="H71" s="69"/>
      <c r="I71" s="70"/>
      <c r="J71" s="62">
        <f t="shared" si="3"/>
        <v>24.625920000000004</v>
      </c>
      <c r="K71" s="62"/>
      <c r="L71" s="62">
        <f t="shared" si="2"/>
        <v>29.551104000000002</v>
      </c>
      <c r="M71" s="62"/>
      <c r="N71" s="62">
        <v>21.12</v>
      </c>
      <c r="O71" s="62"/>
    </row>
    <row r="72" spans="1:16" ht="15" hidden="1" customHeight="1" x14ac:dyDescent="0.2">
      <c r="A72" s="57"/>
      <c r="B72" s="57"/>
      <c r="C72" s="57"/>
      <c r="D72" s="57"/>
      <c r="E72" s="58" t="s">
        <v>22</v>
      </c>
      <c r="F72" s="58"/>
      <c r="G72" s="73" t="s">
        <v>27</v>
      </c>
      <c r="H72" s="73"/>
      <c r="I72" s="73"/>
      <c r="J72" s="62">
        <f t="shared" si="3"/>
        <v>62.789100000000012</v>
      </c>
      <c r="K72" s="62"/>
      <c r="L72" s="62">
        <f t="shared" si="2"/>
        <v>75.346920000000011</v>
      </c>
      <c r="M72" s="62"/>
      <c r="N72" s="72">
        <v>53.85</v>
      </c>
      <c r="O72" s="62"/>
    </row>
    <row r="73" spans="1:16" ht="15" hidden="1" customHeight="1" x14ac:dyDescent="0.2">
      <c r="A73" s="57"/>
      <c r="B73" s="57"/>
      <c r="C73" s="57"/>
      <c r="D73" s="57"/>
      <c r="E73" s="58" t="s">
        <v>24</v>
      </c>
      <c r="F73" s="58"/>
      <c r="G73" s="73"/>
      <c r="H73" s="73"/>
      <c r="I73" s="73"/>
      <c r="J73" s="62">
        <f t="shared" si="3"/>
        <v>52.330080000000009</v>
      </c>
      <c r="K73" s="62"/>
      <c r="L73" s="62">
        <f t="shared" si="2"/>
        <v>62.796096000000006</v>
      </c>
      <c r="M73" s="62"/>
      <c r="N73" s="72">
        <v>44.88</v>
      </c>
      <c r="O73" s="62"/>
    </row>
    <row r="74" spans="1:16" ht="15" hidden="1" customHeight="1" x14ac:dyDescent="0.2">
      <c r="A74" s="57"/>
      <c r="B74" s="57"/>
      <c r="C74" s="57"/>
      <c r="D74" s="57"/>
      <c r="E74" s="58" t="s">
        <v>25</v>
      </c>
      <c r="F74" s="58"/>
      <c r="G74" s="73"/>
      <c r="H74" s="73"/>
      <c r="I74" s="73"/>
      <c r="J74" s="62">
        <f t="shared" si="3"/>
        <v>43.608400000000003</v>
      </c>
      <c r="K74" s="62"/>
      <c r="L74" s="62">
        <f t="shared" si="2"/>
        <v>52.330080000000002</v>
      </c>
      <c r="M74" s="62"/>
      <c r="N74" s="72">
        <v>37.4</v>
      </c>
      <c r="O74" s="62"/>
    </row>
    <row r="75" spans="1:16" ht="15" hidden="1" customHeight="1" x14ac:dyDescent="0.2">
      <c r="A75" s="57"/>
      <c r="B75" s="57"/>
      <c r="C75" s="57"/>
      <c r="D75" s="57"/>
      <c r="E75" s="66" t="s">
        <v>38</v>
      </c>
      <c r="F75" s="67"/>
      <c r="G75" s="73"/>
      <c r="H75" s="73"/>
      <c r="I75" s="73"/>
      <c r="J75" s="62">
        <f>N75*1.2*1.06</f>
        <v>28.212960000000002</v>
      </c>
      <c r="K75" s="62"/>
      <c r="L75" s="62">
        <f t="shared" si="2"/>
        <v>33.855552000000003</v>
      </c>
      <c r="M75" s="62"/>
      <c r="N75" s="67">
        <v>22.18</v>
      </c>
      <c r="O75" s="58"/>
    </row>
    <row r="76" spans="1:16" ht="15" hidden="1" customHeight="1" x14ac:dyDescent="0.2">
      <c r="A76" s="74" t="s">
        <v>39</v>
      </c>
      <c r="B76" s="74"/>
      <c r="C76" s="74"/>
      <c r="D76" s="74"/>
      <c r="E76" s="75" t="s">
        <v>38</v>
      </c>
      <c r="F76" s="76"/>
      <c r="G76" s="77" t="s">
        <v>40</v>
      </c>
      <c r="H76" s="77"/>
      <c r="I76" s="77"/>
      <c r="J76" s="78">
        <f>N76*1.2*1.06</f>
        <v>26.499999999999996</v>
      </c>
      <c r="K76" s="78"/>
      <c r="L76" s="78">
        <f t="shared" si="2"/>
        <v>31.799999999999994</v>
      </c>
      <c r="M76" s="78"/>
      <c r="N76" s="78">
        <f>(N75+N71+N67)/3</f>
        <v>20.833333333333332</v>
      </c>
      <c r="O76" s="78"/>
      <c r="P76" s="4">
        <f>J76/N76</f>
        <v>1.2719999999999998</v>
      </c>
    </row>
    <row r="77" spans="1:16" hidden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6" ht="18.75" hidden="1" x14ac:dyDescent="0.3">
      <c r="A78" s="52" t="s">
        <v>41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4"/>
      <c r="N78" s="51"/>
      <c r="O78" s="51"/>
    </row>
    <row r="79" spans="1:16" ht="15.75" hidden="1" x14ac:dyDescent="0.25">
      <c r="A79" s="55" t="s">
        <v>15</v>
      </c>
      <c r="B79" s="55"/>
      <c r="C79" s="55"/>
      <c r="D79" s="55"/>
      <c r="E79" s="56" t="s">
        <v>16</v>
      </c>
      <c r="F79" s="56"/>
      <c r="G79" s="56" t="s">
        <v>17</v>
      </c>
      <c r="H79" s="56"/>
      <c r="I79" s="56"/>
      <c r="J79" s="56" t="s">
        <v>18</v>
      </c>
      <c r="K79" s="56"/>
      <c r="L79" s="56"/>
      <c r="M79" s="56"/>
      <c r="N79" s="51"/>
      <c r="O79" s="51"/>
    </row>
    <row r="80" spans="1:16" ht="15.75" hidden="1" x14ac:dyDescent="0.25">
      <c r="A80" s="55"/>
      <c r="B80" s="55"/>
      <c r="C80" s="55"/>
      <c r="D80" s="55"/>
      <c r="E80" s="56"/>
      <c r="F80" s="56"/>
      <c r="G80" s="56"/>
      <c r="H80" s="56"/>
      <c r="I80" s="56"/>
      <c r="J80" s="56" t="s">
        <v>19</v>
      </c>
      <c r="K80" s="56"/>
      <c r="L80" s="56" t="s">
        <v>20</v>
      </c>
      <c r="M80" s="56"/>
      <c r="N80" s="51"/>
      <c r="O80" s="51"/>
    </row>
    <row r="81" spans="1:15" ht="15" hidden="1" customHeight="1" x14ac:dyDescent="0.2">
      <c r="A81" s="57" t="s">
        <v>21</v>
      </c>
      <c r="B81" s="57"/>
      <c r="C81" s="57"/>
      <c r="D81" s="57"/>
      <c r="E81" s="58" t="s">
        <v>22</v>
      </c>
      <c r="F81" s="58"/>
      <c r="G81" s="59" t="s">
        <v>23</v>
      </c>
      <c r="H81" s="60"/>
      <c r="I81" s="61"/>
      <c r="J81" s="62">
        <f>N81*1.1*1.06</f>
        <v>34.65352</v>
      </c>
      <c r="K81" s="62"/>
      <c r="L81" s="62">
        <f t="shared" ref="L81:L93" si="4">J81*1.2</f>
        <v>41.584223999999999</v>
      </c>
      <c r="M81" s="62"/>
      <c r="N81" s="58">
        <v>29.72</v>
      </c>
      <c r="O81" s="58"/>
    </row>
    <row r="82" spans="1:15" ht="15" hidden="1" customHeight="1" x14ac:dyDescent="0.2">
      <c r="A82" s="57"/>
      <c r="B82" s="57"/>
      <c r="C82" s="57"/>
      <c r="D82" s="57"/>
      <c r="E82" s="58" t="s">
        <v>24</v>
      </c>
      <c r="F82" s="58"/>
      <c r="G82" s="63"/>
      <c r="H82" s="64"/>
      <c r="I82" s="65"/>
      <c r="J82" s="62">
        <f t="shared" ref="J82:J91" si="5">N82*1.1*1.06</f>
        <v>28.881820000000005</v>
      </c>
      <c r="K82" s="62"/>
      <c r="L82" s="62">
        <f t="shared" si="4"/>
        <v>34.658184000000006</v>
      </c>
      <c r="M82" s="62"/>
      <c r="N82" s="58">
        <v>24.77</v>
      </c>
      <c r="O82" s="58"/>
    </row>
    <row r="83" spans="1:15" ht="15" hidden="1" customHeight="1" x14ac:dyDescent="0.2">
      <c r="A83" s="57"/>
      <c r="B83" s="57"/>
      <c r="C83" s="57"/>
      <c r="D83" s="57"/>
      <c r="E83" s="58" t="s">
        <v>25</v>
      </c>
      <c r="F83" s="58"/>
      <c r="G83" s="63"/>
      <c r="H83" s="64"/>
      <c r="I83" s="65"/>
      <c r="J83" s="62">
        <f t="shared" si="5"/>
        <v>24.066240000000004</v>
      </c>
      <c r="K83" s="62"/>
      <c r="L83" s="62">
        <f t="shared" si="4"/>
        <v>28.879488000000002</v>
      </c>
      <c r="M83" s="62"/>
      <c r="N83" s="62">
        <v>20.64</v>
      </c>
      <c r="O83" s="62"/>
    </row>
    <row r="84" spans="1:15" ht="15" hidden="1" customHeight="1" x14ac:dyDescent="0.2">
      <c r="A84" s="57"/>
      <c r="B84" s="57"/>
      <c r="C84" s="57"/>
      <c r="D84" s="57"/>
      <c r="E84" s="66" t="s">
        <v>38</v>
      </c>
      <c r="F84" s="67"/>
      <c r="G84" s="68"/>
      <c r="H84" s="69"/>
      <c r="I84" s="70"/>
      <c r="J84" s="62">
        <f>N84*1.06</f>
        <v>21.369600000000002</v>
      </c>
      <c r="K84" s="62"/>
      <c r="L84" s="62">
        <f t="shared" si="4"/>
        <v>25.643520000000002</v>
      </c>
      <c r="M84" s="62"/>
      <c r="N84" s="71">
        <v>20.16</v>
      </c>
      <c r="O84" s="72"/>
    </row>
    <row r="85" spans="1:15" ht="15" hidden="1" customHeight="1" x14ac:dyDescent="0.2">
      <c r="A85" s="57"/>
      <c r="B85" s="57"/>
      <c r="C85" s="57"/>
      <c r="D85" s="57"/>
      <c r="E85" s="58" t="s">
        <v>22</v>
      </c>
      <c r="F85" s="58"/>
      <c r="G85" s="59" t="s">
        <v>26</v>
      </c>
      <c r="H85" s="60"/>
      <c r="I85" s="61"/>
      <c r="J85" s="62">
        <f t="shared" si="5"/>
        <v>46.989800000000002</v>
      </c>
      <c r="K85" s="62"/>
      <c r="L85" s="62">
        <f t="shared" si="4"/>
        <v>56.38776</v>
      </c>
      <c r="M85" s="62"/>
      <c r="N85" s="62">
        <v>40.299999999999997</v>
      </c>
      <c r="O85" s="62"/>
    </row>
    <row r="86" spans="1:15" ht="15" hidden="1" customHeight="1" x14ac:dyDescent="0.2">
      <c r="A86" s="57"/>
      <c r="B86" s="57"/>
      <c r="C86" s="57"/>
      <c r="D86" s="57"/>
      <c r="E86" s="58" t="s">
        <v>24</v>
      </c>
      <c r="F86" s="58"/>
      <c r="G86" s="63"/>
      <c r="H86" s="64"/>
      <c r="I86" s="65"/>
      <c r="J86" s="62">
        <f t="shared" si="5"/>
        <v>39.177600000000012</v>
      </c>
      <c r="K86" s="62"/>
      <c r="L86" s="62">
        <f t="shared" si="4"/>
        <v>47.013120000000015</v>
      </c>
      <c r="M86" s="62"/>
      <c r="N86" s="62">
        <v>33.6</v>
      </c>
      <c r="O86" s="62"/>
    </row>
    <row r="87" spans="1:15" ht="15" hidden="1" customHeight="1" x14ac:dyDescent="0.2">
      <c r="A87" s="57"/>
      <c r="B87" s="57"/>
      <c r="C87" s="57"/>
      <c r="D87" s="57"/>
      <c r="E87" s="58" t="s">
        <v>25</v>
      </c>
      <c r="F87" s="58"/>
      <c r="G87" s="63"/>
      <c r="H87" s="64"/>
      <c r="I87" s="65"/>
      <c r="J87" s="62">
        <f t="shared" si="5"/>
        <v>32.648000000000003</v>
      </c>
      <c r="K87" s="62"/>
      <c r="L87" s="62">
        <f t="shared" si="4"/>
        <v>39.177600000000005</v>
      </c>
      <c r="M87" s="62"/>
      <c r="N87" s="62">
        <v>28</v>
      </c>
      <c r="O87" s="62"/>
    </row>
    <row r="88" spans="1:15" ht="15" hidden="1" customHeight="1" x14ac:dyDescent="0.2">
      <c r="A88" s="57"/>
      <c r="B88" s="57"/>
      <c r="C88" s="57"/>
      <c r="D88" s="57"/>
      <c r="E88" s="66" t="s">
        <v>38</v>
      </c>
      <c r="F88" s="67"/>
      <c r="G88" s="68"/>
      <c r="H88" s="69"/>
      <c r="I88" s="70"/>
      <c r="J88" s="62">
        <f>N88*1.06</f>
        <v>28.492799999999999</v>
      </c>
      <c r="K88" s="62"/>
      <c r="L88" s="62">
        <f t="shared" si="4"/>
        <v>34.191359999999996</v>
      </c>
      <c r="M88" s="62"/>
      <c r="N88" s="62">
        <v>26.88</v>
      </c>
      <c r="O88" s="62"/>
    </row>
    <row r="89" spans="1:15" ht="15" hidden="1" customHeight="1" x14ac:dyDescent="0.2">
      <c r="A89" s="57"/>
      <c r="B89" s="57"/>
      <c r="C89" s="57"/>
      <c r="D89" s="57"/>
      <c r="E89" s="58" t="s">
        <v>22</v>
      </c>
      <c r="F89" s="58"/>
      <c r="G89" s="73" t="s">
        <v>27</v>
      </c>
      <c r="H89" s="73"/>
      <c r="I89" s="73"/>
      <c r="J89" s="62">
        <f t="shared" si="5"/>
        <v>56.434400000000004</v>
      </c>
      <c r="K89" s="62"/>
      <c r="L89" s="62">
        <f t="shared" si="4"/>
        <v>67.721280000000007</v>
      </c>
      <c r="M89" s="62"/>
      <c r="N89" s="72">
        <v>48.4</v>
      </c>
      <c r="O89" s="62"/>
    </row>
    <row r="90" spans="1:15" ht="15" hidden="1" customHeight="1" x14ac:dyDescent="0.2">
      <c r="A90" s="57"/>
      <c r="B90" s="57"/>
      <c r="C90" s="57"/>
      <c r="D90" s="57"/>
      <c r="E90" s="58" t="s">
        <v>24</v>
      </c>
      <c r="F90" s="58"/>
      <c r="G90" s="73"/>
      <c r="H90" s="73"/>
      <c r="I90" s="73"/>
      <c r="J90" s="62">
        <f t="shared" si="5"/>
        <v>46.989800000000002</v>
      </c>
      <c r="K90" s="62"/>
      <c r="L90" s="62">
        <f t="shared" si="4"/>
        <v>56.38776</v>
      </c>
      <c r="M90" s="62"/>
      <c r="N90" s="72">
        <v>40.299999999999997</v>
      </c>
      <c r="O90" s="62"/>
    </row>
    <row r="91" spans="1:15" ht="15" hidden="1" customHeight="1" x14ac:dyDescent="0.2">
      <c r="A91" s="57"/>
      <c r="B91" s="57"/>
      <c r="C91" s="57"/>
      <c r="D91" s="57"/>
      <c r="E91" s="58" t="s">
        <v>25</v>
      </c>
      <c r="F91" s="58"/>
      <c r="G91" s="73"/>
      <c r="H91" s="73"/>
      <c r="I91" s="73"/>
      <c r="J91" s="62">
        <f t="shared" si="5"/>
        <v>39.177600000000012</v>
      </c>
      <c r="K91" s="62"/>
      <c r="L91" s="62">
        <f t="shared" si="4"/>
        <v>47.013120000000015</v>
      </c>
      <c r="M91" s="62"/>
      <c r="N91" s="72">
        <v>33.6</v>
      </c>
      <c r="O91" s="62"/>
    </row>
    <row r="92" spans="1:15" ht="15" hidden="1" customHeight="1" x14ac:dyDescent="0.2">
      <c r="A92" s="57"/>
      <c r="B92" s="57"/>
      <c r="C92" s="57"/>
      <c r="D92" s="57"/>
      <c r="E92" s="66" t="s">
        <v>38</v>
      </c>
      <c r="F92" s="67"/>
      <c r="G92" s="73"/>
      <c r="H92" s="73"/>
      <c r="I92" s="73"/>
      <c r="J92" s="62">
        <f>N92*1.06</f>
        <v>29.764800000000001</v>
      </c>
      <c r="K92" s="62"/>
      <c r="L92" s="62">
        <f t="shared" si="4"/>
        <v>35.717759999999998</v>
      </c>
      <c r="M92" s="62"/>
      <c r="N92" s="72">
        <v>28.08</v>
      </c>
      <c r="O92" s="62"/>
    </row>
    <row r="93" spans="1:15" ht="15" hidden="1" customHeight="1" x14ac:dyDescent="0.2">
      <c r="A93" s="74" t="s">
        <v>39</v>
      </c>
      <c r="B93" s="74"/>
      <c r="C93" s="74"/>
      <c r="D93" s="74"/>
      <c r="E93" s="75" t="s">
        <v>38</v>
      </c>
      <c r="F93" s="76"/>
      <c r="G93" s="77" t="s">
        <v>40</v>
      </c>
      <c r="H93" s="77"/>
      <c r="I93" s="77"/>
      <c r="J93" s="78">
        <f>N93*1.2*1.06</f>
        <v>31.850879999999997</v>
      </c>
      <c r="K93" s="78"/>
      <c r="L93" s="78">
        <f t="shared" si="4"/>
        <v>38.221055999999997</v>
      </c>
      <c r="M93" s="78"/>
      <c r="N93" s="78">
        <f>(N92+N88+N84)/3</f>
        <v>25.039999999999996</v>
      </c>
      <c r="O93" s="78"/>
    </row>
    <row r="94" spans="1:15" hidden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ht="18.75" hidden="1" x14ac:dyDescent="0.3">
      <c r="A95" s="52" t="s">
        <v>31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4"/>
      <c r="N95" s="51"/>
      <c r="O95" s="51"/>
    </row>
    <row r="96" spans="1:15" ht="15.75" hidden="1" x14ac:dyDescent="0.25">
      <c r="A96" s="55" t="s">
        <v>15</v>
      </c>
      <c r="B96" s="55"/>
      <c r="C96" s="55"/>
      <c r="D96" s="55"/>
      <c r="E96" s="56" t="s">
        <v>16</v>
      </c>
      <c r="F96" s="56"/>
      <c r="G96" s="56" t="s">
        <v>17</v>
      </c>
      <c r="H96" s="56"/>
      <c r="I96" s="56"/>
      <c r="J96" s="56" t="s">
        <v>18</v>
      </c>
      <c r="K96" s="56"/>
      <c r="L96" s="56"/>
      <c r="M96" s="56"/>
      <c r="N96" s="51"/>
      <c r="O96" s="51"/>
    </row>
    <row r="97" spans="1:15" ht="15.75" hidden="1" x14ac:dyDescent="0.25">
      <c r="A97" s="55"/>
      <c r="B97" s="55"/>
      <c r="C97" s="55"/>
      <c r="D97" s="55"/>
      <c r="E97" s="56"/>
      <c r="F97" s="56"/>
      <c r="G97" s="56"/>
      <c r="H97" s="56"/>
      <c r="I97" s="56"/>
      <c r="J97" s="56" t="s">
        <v>19</v>
      </c>
      <c r="K97" s="56"/>
      <c r="L97" s="56" t="s">
        <v>20</v>
      </c>
      <c r="M97" s="56"/>
      <c r="N97" s="51"/>
      <c r="O97" s="51"/>
    </row>
    <row r="98" spans="1:15" ht="15" hidden="1" customHeight="1" x14ac:dyDescent="0.2">
      <c r="A98" s="74" t="s">
        <v>32</v>
      </c>
      <c r="B98" s="74"/>
      <c r="C98" s="74"/>
      <c r="D98" s="74"/>
      <c r="E98" s="58" t="s">
        <v>22</v>
      </c>
      <c r="F98" s="58"/>
      <c r="G98" s="59" t="s">
        <v>23</v>
      </c>
      <c r="H98" s="60"/>
      <c r="I98" s="61"/>
      <c r="J98" s="62">
        <f>N98*1.1*1.06</f>
        <v>96.852624000000006</v>
      </c>
      <c r="K98" s="62"/>
      <c r="L98" s="62">
        <f t="shared" ref="L98:L110" si="6">J98*1.2</f>
        <v>116.2231488</v>
      </c>
      <c r="M98" s="62"/>
      <c r="N98" s="62">
        <f>N99*1.2</f>
        <v>83.063999999999993</v>
      </c>
      <c r="O98" s="62"/>
    </row>
    <row r="99" spans="1:15" ht="15" hidden="1" customHeight="1" x14ac:dyDescent="0.2">
      <c r="A99" s="74"/>
      <c r="B99" s="74"/>
      <c r="C99" s="74"/>
      <c r="D99" s="74"/>
      <c r="E99" s="58" t="s">
        <v>24</v>
      </c>
      <c r="F99" s="58"/>
      <c r="G99" s="63"/>
      <c r="H99" s="64"/>
      <c r="I99" s="65"/>
      <c r="J99" s="62">
        <f t="shared" ref="J99:J108" si="7">N99*1.1*1.06</f>
        <v>80.710520000000017</v>
      </c>
      <c r="K99" s="62"/>
      <c r="L99" s="62">
        <f t="shared" si="6"/>
        <v>96.85262400000002</v>
      </c>
      <c r="M99" s="62"/>
      <c r="N99" s="58">
        <v>69.22</v>
      </c>
      <c r="O99" s="58"/>
    </row>
    <row r="100" spans="1:15" ht="15" hidden="1" customHeight="1" x14ac:dyDescent="0.2">
      <c r="A100" s="74"/>
      <c r="B100" s="74"/>
      <c r="C100" s="74"/>
      <c r="D100" s="74"/>
      <c r="E100" s="58" t="s">
        <v>25</v>
      </c>
      <c r="F100" s="58"/>
      <c r="G100" s="63"/>
      <c r="H100" s="64"/>
      <c r="I100" s="65"/>
      <c r="J100" s="62">
        <f t="shared" si="7"/>
        <v>64.568416000000013</v>
      </c>
      <c r="K100" s="62"/>
      <c r="L100" s="62">
        <f t="shared" si="6"/>
        <v>77.482099200000007</v>
      </c>
      <c r="M100" s="62"/>
      <c r="N100" s="62">
        <f>N99*0.8</f>
        <v>55.376000000000005</v>
      </c>
      <c r="O100" s="62"/>
    </row>
    <row r="101" spans="1:15" ht="15" hidden="1" customHeight="1" x14ac:dyDescent="0.2">
      <c r="A101" s="74" t="s">
        <v>42</v>
      </c>
      <c r="B101" s="74"/>
      <c r="C101" s="74"/>
      <c r="D101" s="74"/>
      <c r="E101" s="66" t="s">
        <v>38</v>
      </c>
      <c r="F101" s="67"/>
      <c r="G101" s="68"/>
      <c r="H101" s="69"/>
      <c r="I101" s="70"/>
      <c r="J101" s="62">
        <f>N101*1.06</f>
        <v>56.349600000000002</v>
      </c>
      <c r="K101" s="62"/>
      <c r="L101" s="62">
        <f t="shared" si="6"/>
        <v>67.619519999999994</v>
      </c>
      <c r="M101" s="62"/>
      <c r="N101" s="71">
        <v>53.16</v>
      </c>
      <c r="O101" s="72"/>
    </row>
    <row r="102" spans="1:15" ht="15" hidden="1" customHeight="1" x14ac:dyDescent="0.2">
      <c r="A102" s="74" t="s">
        <v>32</v>
      </c>
      <c r="B102" s="74"/>
      <c r="C102" s="74"/>
      <c r="D102" s="74"/>
      <c r="E102" s="58" t="s">
        <v>22</v>
      </c>
      <c r="F102" s="58"/>
      <c r="G102" s="59" t="s">
        <v>26</v>
      </c>
      <c r="H102" s="60"/>
      <c r="I102" s="61"/>
      <c r="J102" s="62">
        <f t="shared" si="7"/>
        <v>159.186984</v>
      </c>
      <c r="K102" s="62"/>
      <c r="L102" s="62">
        <f t="shared" si="6"/>
        <v>191.02438079999999</v>
      </c>
      <c r="M102" s="62"/>
      <c r="N102" s="62">
        <f>N103*1.2</f>
        <v>136.524</v>
      </c>
      <c r="O102" s="62"/>
    </row>
    <row r="103" spans="1:15" ht="15" hidden="1" customHeight="1" x14ac:dyDescent="0.2">
      <c r="A103" s="74"/>
      <c r="B103" s="74"/>
      <c r="C103" s="74"/>
      <c r="D103" s="74"/>
      <c r="E103" s="58" t="s">
        <v>24</v>
      </c>
      <c r="F103" s="58"/>
      <c r="G103" s="63"/>
      <c r="H103" s="64"/>
      <c r="I103" s="65"/>
      <c r="J103" s="62">
        <f t="shared" si="7"/>
        <v>132.65582000000001</v>
      </c>
      <c r="K103" s="62"/>
      <c r="L103" s="62">
        <f t="shared" si="6"/>
        <v>159.186984</v>
      </c>
      <c r="M103" s="62"/>
      <c r="N103" s="58">
        <v>113.77</v>
      </c>
      <c r="O103" s="58"/>
    </row>
    <row r="104" spans="1:15" ht="15" hidden="1" customHeight="1" x14ac:dyDescent="0.2">
      <c r="A104" s="74"/>
      <c r="B104" s="74"/>
      <c r="C104" s="74"/>
      <c r="D104" s="74"/>
      <c r="E104" s="58" t="s">
        <v>25</v>
      </c>
      <c r="F104" s="58"/>
      <c r="G104" s="63"/>
      <c r="H104" s="64"/>
      <c r="I104" s="65"/>
      <c r="J104" s="62">
        <f t="shared" si="7"/>
        <v>106.12465600000002</v>
      </c>
      <c r="K104" s="62"/>
      <c r="L104" s="62">
        <f t="shared" si="6"/>
        <v>127.34958720000002</v>
      </c>
      <c r="M104" s="62"/>
      <c r="N104" s="62">
        <f>N103*0.8</f>
        <v>91.016000000000005</v>
      </c>
      <c r="O104" s="62"/>
    </row>
    <row r="105" spans="1:15" ht="15" hidden="1" customHeight="1" x14ac:dyDescent="0.2">
      <c r="A105" s="74" t="s">
        <v>42</v>
      </c>
      <c r="B105" s="74"/>
      <c r="C105" s="74"/>
      <c r="D105" s="74"/>
      <c r="E105" s="66" t="s">
        <v>38</v>
      </c>
      <c r="F105" s="67"/>
      <c r="G105" s="68"/>
      <c r="H105" s="69"/>
      <c r="I105" s="70"/>
      <c r="J105" s="62">
        <f>N105*1.06</f>
        <v>92.622799999999998</v>
      </c>
      <c r="K105" s="62"/>
      <c r="L105" s="62">
        <f t="shared" si="6"/>
        <v>111.14735999999999</v>
      </c>
      <c r="M105" s="62"/>
      <c r="N105" s="71">
        <v>87.38</v>
      </c>
      <c r="O105" s="72"/>
    </row>
    <row r="106" spans="1:15" ht="15" hidden="1" customHeight="1" x14ac:dyDescent="0.2">
      <c r="A106" s="74" t="s">
        <v>32</v>
      </c>
      <c r="B106" s="74"/>
      <c r="C106" s="74"/>
      <c r="D106" s="74"/>
      <c r="E106" s="58" t="s">
        <v>22</v>
      </c>
      <c r="F106" s="58"/>
      <c r="G106" s="73" t="s">
        <v>27</v>
      </c>
      <c r="H106" s="73"/>
      <c r="I106" s="73"/>
      <c r="J106" s="62">
        <f t="shared" si="7"/>
        <v>188.34631200000004</v>
      </c>
      <c r="K106" s="62"/>
      <c r="L106" s="62">
        <f t="shared" si="6"/>
        <v>226.01557440000005</v>
      </c>
      <c r="M106" s="62"/>
      <c r="N106" s="62">
        <f>N107*1.2</f>
        <v>161.53200000000001</v>
      </c>
      <c r="O106" s="62"/>
    </row>
    <row r="107" spans="1:15" ht="15" hidden="1" customHeight="1" x14ac:dyDescent="0.2">
      <c r="A107" s="74"/>
      <c r="B107" s="74"/>
      <c r="C107" s="74"/>
      <c r="D107" s="74"/>
      <c r="E107" s="58" t="s">
        <v>24</v>
      </c>
      <c r="F107" s="58"/>
      <c r="G107" s="73"/>
      <c r="H107" s="73"/>
      <c r="I107" s="73"/>
      <c r="J107" s="62">
        <f t="shared" si="7"/>
        <v>156.95526000000004</v>
      </c>
      <c r="K107" s="62"/>
      <c r="L107" s="62">
        <f t="shared" si="6"/>
        <v>188.34631200000004</v>
      </c>
      <c r="M107" s="62"/>
      <c r="N107" s="67">
        <v>134.61000000000001</v>
      </c>
      <c r="O107" s="58"/>
    </row>
    <row r="108" spans="1:15" ht="15" hidden="1" customHeight="1" x14ac:dyDescent="0.2">
      <c r="A108" s="74"/>
      <c r="B108" s="74"/>
      <c r="C108" s="74"/>
      <c r="D108" s="74"/>
      <c r="E108" s="58" t="s">
        <v>25</v>
      </c>
      <c r="F108" s="58"/>
      <c r="G108" s="73"/>
      <c r="H108" s="73"/>
      <c r="I108" s="73"/>
      <c r="J108" s="62">
        <f t="shared" si="7"/>
        <v>125.56420800000004</v>
      </c>
      <c r="K108" s="62"/>
      <c r="L108" s="62">
        <f t="shared" si="6"/>
        <v>150.67704960000003</v>
      </c>
      <c r="M108" s="62"/>
      <c r="N108" s="72">
        <f>N107*0.8</f>
        <v>107.68800000000002</v>
      </c>
      <c r="O108" s="62"/>
    </row>
    <row r="109" spans="1:15" ht="15" hidden="1" customHeight="1" x14ac:dyDescent="0.2">
      <c r="A109" s="74" t="s">
        <v>42</v>
      </c>
      <c r="B109" s="74"/>
      <c r="C109" s="74"/>
      <c r="D109" s="74"/>
      <c r="E109" s="66" t="s">
        <v>38</v>
      </c>
      <c r="F109" s="67"/>
      <c r="G109" s="73"/>
      <c r="H109" s="73"/>
      <c r="I109" s="73"/>
      <c r="J109" s="71">
        <f>N109*1.06</f>
        <v>109.58280000000001</v>
      </c>
      <c r="K109" s="72"/>
      <c r="L109" s="62">
        <f t="shared" si="6"/>
        <v>131.49936</v>
      </c>
      <c r="M109" s="62"/>
      <c r="N109" s="71">
        <v>103.38</v>
      </c>
      <c r="O109" s="72"/>
    </row>
    <row r="110" spans="1:15" ht="18.75" hidden="1" customHeight="1" x14ac:dyDescent="0.2">
      <c r="A110" s="74" t="s">
        <v>43</v>
      </c>
      <c r="B110" s="74"/>
      <c r="C110" s="74"/>
      <c r="D110" s="74"/>
      <c r="E110" s="75" t="s">
        <v>38</v>
      </c>
      <c r="F110" s="76"/>
      <c r="G110" s="77" t="s">
        <v>40</v>
      </c>
      <c r="H110" s="77"/>
      <c r="I110" s="77"/>
      <c r="J110" s="78">
        <f>N110*1.2*1.06</f>
        <v>103.42207999999999</v>
      </c>
      <c r="K110" s="78"/>
      <c r="L110" s="78">
        <f t="shared" si="6"/>
        <v>124.10649599999999</v>
      </c>
      <c r="M110" s="78"/>
      <c r="N110" s="78">
        <f>(N101+N105+N109)/3</f>
        <v>81.306666666666658</v>
      </c>
      <c r="O110" s="78"/>
    </row>
    <row r="111" spans="1:15" ht="18.75" hidden="1" customHeight="1" x14ac:dyDescent="0.2">
      <c r="A111" s="79"/>
      <c r="B111" s="79"/>
      <c r="C111" s="79"/>
      <c r="D111" s="79"/>
      <c r="E111" s="80"/>
      <c r="F111" s="80"/>
      <c r="G111" s="80"/>
      <c r="H111" s="80"/>
      <c r="I111" s="80"/>
      <c r="L111" s="81"/>
      <c r="M111" s="81"/>
    </row>
    <row r="112" spans="1:15" hidden="1" x14ac:dyDescent="0.2"/>
    <row r="113" spans="1:13" ht="20.25" hidden="1" customHeight="1" x14ac:dyDescent="0.25">
      <c r="A113" s="82"/>
      <c r="B113" s="82"/>
      <c r="C113" s="82"/>
      <c r="D113" s="82"/>
      <c r="E113" s="45"/>
      <c r="F113" s="45"/>
      <c r="G113" s="83"/>
      <c r="H113" s="83"/>
      <c r="I113" s="83"/>
      <c r="J113" s="47"/>
      <c r="K113" s="47"/>
      <c r="L113" s="47"/>
      <c r="M113" s="47"/>
    </row>
    <row r="114" spans="1:13" ht="15" hidden="1" x14ac:dyDescent="0.2">
      <c r="J114" s="84" t="s">
        <v>44</v>
      </c>
    </row>
    <row r="115" spans="1:13" hidden="1" x14ac:dyDescent="0.2"/>
    <row r="116" spans="1:13" hidden="1" x14ac:dyDescent="0.2"/>
    <row r="117" spans="1:13" ht="18.75" hidden="1" x14ac:dyDescent="0.3">
      <c r="C117" s="8" t="s">
        <v>33</v>
      </c>
      <c r="D117" s="8"/>
      <c r="E117" s="8"/>
      <c r="F117" s="8" t="s">
        <v>34</v>
      </c>
      <c r="G117" s="8"/>
    </row>
    <row r="118" spans="1:13" hidden="1" x14ac:dyDescent="0.2"/>
    <row r="119" spans="1:13" hidden="1" x14ac:dyDescent="0.2"/>
  </sheetData>
  <mergeCells count="341">
    <mergeCell ref="A110:D110"/>
    <mergeCell ref="E110:F110"/>
    <mergeCell ref="G110:I110"/>
    <mergeCell ref="J110:K110"/>
    <mergeCell ref="L110:M110"/>
    <mergeCell ref="N110:O110"/>
    <mergeCell ref="E108:F108"/>
    <mergeCell ref="J108:K108"/>
    <mergeCell ref="L108:M108"/>
    <mergeCell ref="N108:O108"/>
    <mergeCell ref="A109:D109"/>
    <mergeCell ref="E109:F109"/>
    <mergeCell ref="J109:K109"/>
    <mergeCell ref="L109:M109"/>
    <mergeCell ref="N109:O109"/>
    <mergeCell ref="A106:D108"/>
    <mergeCell ref="E106:F106"/>
    <mergeCell ref="G106:I109"/>
    <mergeCell ref="J106:K106"/>
    <mergeCell ref="L106:M106"/>
    <mergeCell ref="N106:O106"/>
    <mergeCell ref="E107:F107"/>
    <mergeCell ref="J107:K107"/>
    <mergeCell ref="L107:M107"/>
    <mergeCell ref="N107:O107"/>
    <mergeCell ref="E104:F104"/>
    <mergeCell ref="J104:K104"/>
    <mergeCell ref="L104:M104"/>
    <mergeCell ref="N104:O104"/>
    <mergeCell ref="A105:D105"/>
    <mergeCell ref="E105:F105"/>
    <mergeCell ref="J105:K105"/>
    <mergeCell ref="L105:M105"/>
    <mergeCell ref="N105:O105"/>
    <mergeCell ref="A102:D104"/>
    <mergeCell ref="E102:F102"/>
    <mergeCell ref="G102:I105"/>
    <mergeCell ref="J102:K102"/>
    <mergeCell ref="L102:M102"/>
    <mergeCell ref="N102:O102"/>
    <mergeCell ref="E103:F103"/>
    <mergeCell ref="J103:K103"/>
    <mergeCell ref="L103:M103"/>
    <mergeCell ref="N103:O103"/>
    <mergeCell ref="E100:F100"/>
    <mergeCell ref="J100:K100"/>
    <mergeCell ref="L100:M100"/>
    <mergeCell ref="N100:O100"/>
    <mergeCell ref="A101:D101"/>
    <mergeCell ref="E101:F101"/>
    <mergeCell ref="J101:K101"/>
    <mergeCell ref="L101:M101"/>
    <mergeCell ref="N101:O101"/>
    <mergeCell ref="A98:D100"/>
    <mergeCell ref="E98:F98"/>
    <mergeCell ref="G98:I101"/>
    <mergeCell ref="J98:K98"/>
    <mergeCell ref="L98:M98"/>
    <mergeCell ref="N98:O98"/>
    <mergeCell ref="E99:F99"/>
    <mergeCell ref="J99:K99"/>
    <mergeCell ref="L99:M99"/>
    <mergeCell ref="N99:O99"/>
    <mergeCell ref="A95:M95"/>
    <mergeCell ref="A96:D97"/>
    <mergeCell ref="E96:F97"/>
    <mergeCell ref="G96:I97"/>
    <mergeCell ref="J96:M96"/>
    <mergeCell ref="J97:K97"/>
    <mergeCell ref="L97:M97"/>
    <mergeCell ref="A93:D93"/>
    <mergeCell ref="E93:F93"/>
    <mergeCell ref="G93:I93"/>
    <mergeCell ref="J93:K93"/>
    <mergeCell ref="L93:M93"/>
    <mergeCell ref="N93:O93"/>
    <mergeCell ref="J91:K91"/>
    <mergeCell ref="L91:M91"/>
    <mergeCell ref="N91:O91"/>
    <mergeCell ref="E92:F92"/>
    <mergeCell ref="J92:K92"/>
    <mergeCell ref="L92:M92"/>
    <mergeCell ref="N92:O92"/>
    <mergeCell ref="E89:F89"/>
    <mergeCell ref="G89:I92"/>
    <mergeCell ref="J89:K89"/>
    <mergeCell ref="L89:M89"/>
    <mergeCell ref="N89:O89"/>
    <mergeCell ref="E90:F90"/>
    <mergeCell ref="J90:K90"/>
    <mergeCell ref="L90:M90"/>
    <mergeCell ref="N90:O90"/>
    <mergeCell ref="E91:F91"/>
    <mergeCell ref="J87:K87"/>
    <mergeCell ref="L87:M87"/>
    <mergeCell ref="N87:O87"/>
    <mergeCell ref="E88:F88"/>
    <mergeCell ref="J88:K88"/>
    <mergeCell ref="L88:M88"/>
    <mergeCell ref="N88:O88"/>
    <mergeCell ref="E85:F85"/>
    <mergeCell ref="G85:I88"/>
    <mergeCell ref="J85:K85"/>
    <mergeCell ref="L85:M85"/>
    <mergeCell ref="N85:O85"/>
    <mergeCell ref="E86:F86"/>
    <mergeCell ref="J86:K86"/>
    <mergeCell ref="L86:M86"/>
    <mergeCell ref="N86:O86"/>
    <mergeCell ref="E87:F87"/>
    <mergeCell ref="E83:F83"/>
    <mergeCell ref="J83:K83"/>
    <mergeCell ref="L83:M83"/>
    <mergeCell ref="N83:O83"/>
    <mergeCell ref="E84:F84"/>
    <mergeCell ref="J84:K84"/>
    <mergeCell ref="L84:M84"/>
    <mergeCell ref="N84:O84"/>
    <mergeCell ref="A81:D92"/>
    <mergeCell ref="E81:F81"/>
    <mergeCell ref="G81:I84"/>
    <mergeCell ref="J81:K81"/>
    <mergeCell ref="L81:M81"/>
    <mergeCell ref="N81:O81"/>
    <mergeCell ref="E82:F82"/>
    <mergeCell ref="J82:K82"/>
    <mergeCell ref="L82:M82"/>
    <mergeCell ref="N82:O82"/>
    <mergeCell ref="A78:M78"/>
    <mergeCell ref="A79:D80"/>
    <mergeCell ref="E79:F80"/>
    <mergeCell ref="G79:I80"/>
    <mergeCell ref="J79:M79"/>
    <mergeCell ref="J80:K80"/>
    <mergeCell ref="L80:M80"/>
    <mergeCell ref="A76:D76"/>
    <mergeCell ref="E76:F76"/>
    <mergeCell ref="G76:I76"/>
    <mergeCell ref="J76:K76"/>
    <mergeCell ref="L76:M76"/>
    <mergeCell ref="N76:O76"/>
    <mergeCell ref="J74:K74"/>
    <mergeCell ref="L74:M74"/>
    <mergeCell ref="N74:O74"/>
    <mergeCell ref="E75:F75"/>
    <mergeCell ref="J75:K75"/>
    <mergeCell ref="L75:M75"/>
    <mergeCell ref="N75:O75"/>
    <mergeCell ref="E72:F72"/>
    <mergeCell ref="G72:I75"/>
    <mergeCell ref="J72:K72"/>
    <mergeCell ref="L72:M72"/>
    <mergeCell ref="N72:O72"/>
    <mergeCell ref="E73:F73"/>
    <mergeCell ref="J73:K73"/>
    <mergeCell ref="L73:M73"/>
    <mergeCell ref="N73:O73"/>
    <mergeCell ref="E74:F74"/>
    <mergeCell ref="J70:K70"/>
    <mergeCell ref="L70:M70"/>
    <mergeCell ref="N70:O70"/>
    <mergeCell ref="E71:F71"/>
    <mergeCell ref="J71:K71"/>
    <mergeCell ref="L71:M71"/>
    <mergeCell ref="N71:O71"/>
    <mergeCell ref="E68:F68"/>
    <mergeCell ref="G68:I71"/>
    <mergeCell ref="J68:K68"/>
    <mergeCell ref="L68:M68"/>
    <mergeCell ref="N68:O68"/>
    <mergeCell ref="E69:F69"/>
    <mergeCell ref="J69:K69"/>
    <mergeCell ref="L69:M69"/>
    <mergeCell ref="N69:O69"/>
    <mergeCell ref="E70:F70"/>
    <mergeCell ref="E66:F66"/>
    <mergeCell ref="J66:K66"/>
    <mergeCell ref="L66:M66"/>
    <mergeCell ref="N66:O66"/>
    <mergeCell ref="E67:F67"/>
    <mergeCell ref="J67:K67"/>
    <mergeCell ref="L67:M67"/>
    <mergeCell ref="N67:O67"/>
    <mergeCell ref="A64:D75"/>
    <mergeCell ref="E64:F64"/>
    <mergeCell ref="G64:I67"/>
    <mergeCell ref="J64:K64"/>
    <mergeCell ref="L64:M64"/>
    <mergeCell ref="N64:O64"/>
    <mergeCell ref="E65:F65"/>
    <mergeCell ref="J65:K65"/>
    <mergeCell ref="L65:M65"/>
    <mergeCell ref="N65:O65"/>
    <mergeCell ref="A60:M60"/>
    <mergeCell ref="A61:M61"/>
    <mergeCell ref="A62:D63"/>
    <mergeCell ref="E62:F63"/>
    <mergeCell ref="G62:I63"/>
    <mergeCell ref="J62:M62"/>
    <mergeCell ref="J63:K63"/>
    <mergeCell ref="L63:M63"/>
    <mergeCell ref="J50:K50"/>
    <mergeCell ref="L50:M50"/>
    <mergeCell ref="N50:O50"/>
    <mergeCell ref="E51:F51"/>
    <mergeCell ref="J51:K51"/>
    <mergeCell ref="L51:M51"/>
    <mergeCell ref="N51:O51"/>
    <mergeCell ref="E48:F48"/>
    <mergeCell ref="G48:I51"/>
    <mergeCell ref="J48:K48"/>
    <mergeCell ref="L48:M48"/>
    <mergeCell ref="N48:O48"/>
    <mergeCell ref="E49:F49"/>
    <mergeCell ref="J49:K49"/>
    <mergeCell ref="L49:M49"/>
    <mergeCell ref="N49:O49"/>
    <mergeCell ref="E50:F50"/>
    <mergeCell ref="J46:K46"/>
    <mergeCell ref="L46:M46"/>
    <mergeCell ref="N46:O46"/>
    <mergeCell ref="E47:F47"/>
    <mergeCell ref="J47:K47"/>
    <mergeCell ref="L47:M47"/>
    <mergeCell ref="N47:O47"/>
    <mergeCell ref="N43:O43"/>
    <mergeCell ref="E44:F44"/>
    <mergeCell ref="G44:I47"/>
    <mergeCell ref="J44:K44"/>
    <mergeCell ref="L44:M44"/>
    <mergeCell ref="N44:O44"/>
    <mergeCell ref="E45:F45"/>
    <mergeCell ref="J45:K45"/>
    <mergeCell ref="L45:M45"/>
    <mergeCell ref="N45:O45"/>
    <mergeCell ref="N40:O40"/>
    <mergeCell ref="E41:F41"/>
    <mergeCell ref="J41:K41"/>
    <mergeCell ref="L41:M41"/>
    <mergeCell ref="N41:O41"/>
    <mergeCell ref="E42:F42"/>
    <mergeCell ref="J42:K42"/>
    <mergeCell ref="L42:M42"/>
    <mergeCell ref="N42:O42"/>
    <mergeCell ref="L39:M39"/>
    <mergeCell ref="A40:D51"/>
    <mergeCell ref="E40:F40"/>
    <mergeCell ref="G40:I43"/>
    <mergeCell ref="J40:K40"/>
    <mergeCell ref="L40:M40"/>
    <mergeCell ref="E43:F43"/>
    <mergeCell ref="J43:K43"/>
    <mergeCell ref="L43:M43"/>
    <mergeCell ref="E46:F46"/>
    <mergeCell ref="E35:F35"/>
    <mergeCell ref="J35:K35"/>
    <mergeCell ref="L35:M35"/>
    <mergeCell ref="N35:O35"/>
    <mergeCell ref="A37:M37"/>
    <mergeCell ref="A38:D39"/>
    <mergeCell ref="E38:F39"/>
    <mergeCell ref="G38:I39"/>
    <mergeCell ref="J38:M38"/>
    <mergeCell ref="J39:K39"/>
    <mergeCell ref="P33:Q33"/>
    <mergeCell ref="E34:F34"/>
    <mergeCell ref="J34:K34"/>
    <mergeCell ref="L34:M34"/>
    <mergeCell ref="N34:O34"/>
    <mergeCell ref="P34:Q34"/>
    <mergeCell ref="E32:F32"/>
    <mergeCell ref="G32:I35"/>
    <mergeCell ref="J32:K32"/>
    <mergeCell ref="L32:M32"/>
    <mergeCell ref="N32:O32"/>
    <mergeCell ref="P32:Q32"/>
    <mergeCell ref="E33:F33"/>
    <mergeCell ref="J33:K33"/>
    <mergeCell ref="L33:M33"/>
    <mergeCell ref="N33:O33"/>
    <mergeCell ref="E30:F30"/>
    <mergeCell ref="J30:K30"/>
    <mergeCell ref="L30:M30"/>
    <mergeCell ref="N30:O30"/>
    <mergeCell ref="P30:Q30"/>
    <mergeCell ref="E31:F31"/>
    <mergeCell ref="J31:K31"/>
    <mergeCell ref="L31:M31"/>
    <mergeCell ref="N31:O31"/>
    <mergeCell ref="P31:Q31"/>
    <mergeCell ref="P28:Q28"/>
    <mergeCell ref="E29:F29"/>
    <mergeCell ref="J29:K29"/>
    <mergeCell ref="L29:M29"/>
    <mergeCell ref="N29:O29"/>
    <mergeCell ref="P29:Q29"/>
    <mergeCell ref="E27:F27"/>
    <mergeCell ref="J27:K27"/>
    <mergeCell ref="L27:M27"/>
    <mergeCell ref="N27:O27"/>
    <mergeCell ref="P27:Q27"/>
    <mergeCell ref="E28:F28"/>
    <mergeCell ref="G28:I31"/>
    <mergeCell ref="J28:K28"/>
    <mergeCell ref="L28:M28"/>
    <mergeCell ref="N28:O28"/>
    <mergeCell ref="P25:Q25"/>
    <mergeCell ref="E26:F26"/>
    <mergeCell ref="J26:K26"/>
    <mergeCell ref="L26:M26"/>
    <mergeCell ref="N26:O26"/>
    <mergeCell ref="P26:Q26"/>
    <mergeCell ref="A24:D35"/>
    <mergeCell ref="E24:F24"/>
    <mergeCell ref="G24:I27"/>
    <mergeCell ref="J24:K24"/>
    <mergeCell ref="L24:M24"/>
    <mergeCell ref="N24:O24"/>
    <mergeCell ref="E25:F25"/>
    <mergeCell ref="J25:K25"/>
    <mergeCell ref="L25:M25"/>
    <mergeCell ref="N25:O25"/>
    <mergeCell ref="A21:M21"/>
    <mergeCell ref="A22:D23"/>
    <mergeCell ref="E22:F23"/>
    <mergeCell ref="G22:I23"/>
    <mergeCell ref="J22:M22"/>
    <mergeCell ref="J23:K23"/>
    <mergeCell ref="L23:M23"/>
    <mergeCell ref="A13:M13"/>
    <mergeCell ref="Q13:AC13"/>
    <mergeCell ref="A14:M14"/>
    <mergeCell ref="A15:M15"/>
    <mergeCell ref="A16:M16"/>
    <mergeCell ref="A19:M19"/>
    <mergeCell ref="A1:M1"/>
    <mergeCell ref="O2:AA2"/>
    <mergeCell ref="A10:M10"/>
    <mergeCell ref="A11:M11"/>
    <mergeCell ref="A12:M12"/>
    <mergeCell ref="Q12:AN12"/>
  </mergeCells>
  <printOptions horizontalCentered="1"/>
  <pageMargins left="0.78740157480314965" right="0.70866141732283472" top="0.74803149606299213" bottom="0.74803149606299213" header="0.31496062992125984" footer="0.31496062992125984"/>
  <pageSetup paperSize="9" scale="67" orientation="portrait" verticalDpi="300" r:id="rId1"/>
  <rowBreaks count="3" manualBreakCount="3">
    <brk id="55" max="12" man="1"/>
    <brk id="59" max="12" man="1"/>
    <brk id="11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Цены на ремонт</vt:lpstr>
      <vt:lpstr>Цены  на строительство</vt:lpstr>
      <vt:lpstr>Лист1</vt:lpstr>
      <vt:lpstr>'Цены  на строительство'!Область_печати</vt:lpstr>
      <vt:lpstr>'Цены на ремонт'!Область_печати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2025-05-30T13:03:50Z</dcterms:modified>
</cp:coreProperties>
</file>